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\日刊金属 Dropbox\Nikkankinzoku チーム フォルダ\日刊金属\201911\191105\"/>
    </mc:Choice>
  </mc:AlternateContent>
  <xr:revisionPtr revIDLastSave="0" documentId="13_ncr:1_{F2BA89B7-1C2A-4CE9-B3E4-17FA73D9AB34}" xr6:coauthVersionLast="45" xr6:coauthVersionMax="45" xr10:uidLastSave="{00000000-0000-0000-0000-000000000000}"/>
  <bookViews>
    <workbookView xWindow="-120" yWindow="-120" windowWidth="20730" windowHeight="11160" xr2:uid="{B4F1F41C-4D88-407B-8C55-4CBCDB07342E}"/>
  </bookViews>
  <sheets>
    <sheet name="191105" sheetId="1" r:id="rId1"/>
    <sheet name="xlsx" sheetId="2" r:id="rId2"/>
  </sheets>
  <externalReferences>
    <externalReference r:id="rId3"/>
  </externalReferences>
  <definedNames>
    <definedName name="_xlnm.Print_Area" localSheetId="0">'191105'!$A$1:$O$54</definedName>
    <definedName name="xlsxoutput">xlsx!$A$1:$V$30</definedName>
    <definedName name="朝の外電1枚目確認用セル">'[1]通常版(データ元)'!$B$3:$E$3,'[1]通常版(データ元)'!$B$5:$E$5,'[1]通常版(データ元)'!$I$44,'[1]通常版(データ元)'!$L$44,'[1]通常版(データ元)'!$E$6,'[1]通常版(データ元)'!$K$29,'[1]通常版(データ元)'!$O$29,'[1]通常版(データ元)'!$B$13:$E$13,'[1]通常版(データ元)'!$B$15:$E$15,'[1]通常版(データ元)'!$E$16,'[1]通常版(データ元)'!$K$31,'[1]通常版(データ元)'!$O$31,'[1]通常版(データ元)'!$B$18:$E$18,'[1]通常版(データ元)'!$B$20:$E$20,'[1]通常版(データ元)'!$E$21,'[1]通常版(データ元)'!$K$32,'[1]通常版(データ元)'!$O$32,'[1]通常版(データ元)'!$B$8:$E$8,'[1]通常版(データ元)'!$B$10:$E$10,'[1]通常版(データ元)'!$E$11,'[1]通常版(データ元)'!$K$30,'[1]通常版(データ元)'!$O$30,'[1]通常版(データ元)'!$B$23:$E$23,'[1]通常版(データ元)'!$B$25:$E$25,'[1]通常版(データ元)'!$I$48,'[1]通常版(データ元)'!$L$48,'[1]通常版(データ元)'!$E$26,'[1]通常版(データ元)'!$K$33,'[1]通常版(データ元)'!$O$33,'[1]通常版(データ元)'!$B$28:$E$28,'[1]通常版(データ元)'!$B$30:$E$30,'[1]通常版(データ元)'!$E$31,'[1]通常版(データ元)'!$K$34,'[1]通常版(データ元)'!$O$34,'[1]通常版(データ元)'!$B$36:$E$36,'[1]通常版(データ元)'!$B$38:$E$38,'[1]通常版(データ元)'!$E$39,'[1]通常版(データ元)'!$K$36,'[1]通常版(データ元)'!$O$36,'[1]通常版(データ元)'!$B$33:$E$33,'[1]通常版(データ元)'!$H$38:$K$41,'[1]通常版(データ元)'!$E$34,'[1]通常版(データ元)'!$K$35,'[1]通常版(データ元)'!$O$35,'[1]通常版(データ元)'!$C$50:$C$51,'[1]通常版(データ元)'!$E$50:$E$51,'[1]通常版(データ元)'!$L$16,'[1]通常版(データ元)'!$L$17,'[1]通常版(データ元)'!$O$17,'[1]通常版(データ元)'!$L$28,'[1]通常版(データ元)'!$L$15,'[1]通常版(データ元)'!$O$15</definedName>
    <definedName name="朝の外電1枚目入力セル">[1]入力!$B$2,[1]入力!$B$3,[1]入力!$B$4,[1]入力!$C$4,[1]入力!$B$5,[1]入力!$C$5,[1]入力!$B$7:$B$18,[1]入力!$C$7:$C$14,[1]入力!$C$17:$C$18,[1]入力!$D$7:$D$14,[1]入力!$D$17:$D$18,[1]入力!$E$7:$E$14,[1]入力!$E$17:$E$18,[1]入力!$F$7:$F$18,[1]入力!$G$7:$G$14,[1]入力!$G$17:$G$18,[1]入力!$H$7:$H$14,[1]入力!$H$17:$H$18,[1]入力!$I$7:$I$14,[1]入力!$I$17:$I$18,[1]入力!$J$7:$J$8,[1]入力!$K$7,[1]入力!$K$8</definedName>
    <definedName name="朝の外電3枚目確認用セル">'[1]通常版(データ元)'!$J$19,'[1]通常版(データ元)'!$O$19,'[1]通常版(データ元)'!$J$20,'[1]通常版(データ元)'!$O$20,'[1]通常版(データ元)'!$J$21,'[1]通常版(データ元)'!$O$21,'[1]通常版(データ元)'!$J$22,'[1]通常版(データ元)'!$O$22,'[1]通常版(データ元)'!$AH$35,'[1]通常版(データ元)'!$AH$36,'[1]通常版(データ元)'!$AH$37,'[1]通常版(データ元)'!$AH$38,'[1]通常版(データ元)'!$J$13,'[1]通常版(データ元)'!$M$13,'[1]通常版(データ元)'!$L$14</definedName>
    <definedName name="朝の外電3枚目入力セル">[1]入力!$B$28,[1]入力!$C$28,[1]入力!$B$29,[1]入力!$C$29,[1]入力!$B$30,[1]入力!$C$30,[1]入力!$B$31,[1]入力!$C$31,[1]入力!$D$28:$D$31,[1]入力!$G$20:$G$21,[1]入力!$H$20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0" i="2" l="1"/>
  <c r="U30" i="2"/>
  <c r="T30" i="2"/>
  <c r="S30" i="2"/>
  <c r="R30" i="2"/>
  <c r="P30" i="2"/>
  <c r="O30" i="2"/>
  <c r="N30" i="2"/>
  <c r="M30" i="2"/>
  <c r="L30" i="2"/>
  <c r="K30" i="2"/>
  <c r="J30" i="2"/>
  <c r="I30" i="2"/>
  <c r="V29" i="2"/>
  <c r="U29" i="2"/>
  <c r="T29" i="2"/>
  <c r="S29" i="2"/>
  <c r="R29" i="2"/>
  <c r="P29" i="2"/>
  <c r="O29" i="2"/>
  <c r="N29" i="2"/>
  <c r="M29" i="2"/>
  <c r="L29" i="2"/>
  <c r="K29" i="2"/>
  <c r="J29" i="2"/>
  <c r="I29" i="2"/>
  <c r="V28" i="2"/>
  <c r="U28" i="2"/>
  <c r="T28" i="2"/>
  <c r="S28" i="2"/>
  <c r="R28" i="2"/>
  <c r="P28" i="2"/>
  <c r="O28" i="2"/>
  <c r="N28" i="2"/>
  <c r="M28" i="2"/>
  <c r="L28" i="2"/>
  <c r="K28" i="2"/>
  <c r="J28" i="2"/>
  <c r="I28" i="2"/>
  <c r="V27" i="2"/>
  <c r="U27" i="2"/>
  <c r="T27" i="2"/>
  <c r="S27" i="2"/>
  <c r="R27" i="2"/>
  <c r="P27" i="2"/>
  <c r="O27" i="2"/>
  <c r="N27" i="2"/>
  <c r="M27" i="2"/>
  <c r="L27" i="2"/>
  <c r="K27" i="2"/>
  <c r="J27" i="2"/>
  <c r="I27" i="2"/>
  <c r="V26" i="2"/>
  <c r="U26" i="2"/>
  <c r="T26" i="2"/>
  <c r="S26" i="2"/>
  <c r="R26" i="2"/>
  <c r="P26" i="2"/>
  <c r="O26" i="2"/>
  <c r="N26" i="2"/>
  <c r="M26" i="2"/>
  <c r="L26" i="2"/>
  <c r="K26" i="2"/>
  <c r="J26" i="2"/>
  <c r="I26" i="2"/>
  <c r="V25" i="2"/>
  <c r="U25" i="2"/>
  <c r="T25" i="2"/>
  <c r="S25" i="2"/>
  <c r="R25" i="2"/>
  <c r="P25" i="2"/>
  <c r="O25" i="2"/>
  <c r="N25" i="2"/>
  <c r="M25" i="2"/>
  <c r="L25" i="2"/>
  <c r="K25" i="2"/>
  <c r="J25" i="2"/>
  <c r="I25" i="2"/>
  <c r="V24" i="2"/>
  <c r="U24" i="2"/>
  <c r="T24" i="2"/>
  <c r="S24" i="2"/>
  <c r="R24" i="2"/>
  <c r="P24" i="2"/>
  <c r="O24" i="2"/>
  <c r="N24" i="2"/>
  <c r="M24" i="2"/>
  <c r="L24" i="2"/>
  <c r="K24" i="2"/>
  <c r="J24" i="2"/>
  <c r="I24" i="2"/>
  <c r="V23" i="2"/>
  <c r="U23" i="2"/>
  <c r="T23" i="2"/>
  <c r="S23" i="2"/>
  <c r="R23" i="2"/>
  <c r="P23" i="2"/>
  <c r="O23" i="2"/>
  <c r="N23" i="2"/>
  <c r="M23" i="2"/>
  <c r="L23" i="2"/>
  <c r="K23" i="2"/>
  <c r="J23" i="2"/>
  <c r="I23" i="2"/>
  <c r="U22" i="2"/>
  <c r="T22" i="2"/>
  <c r="S22" i="2"/>
  <c r="R22" i="2"/>
  <c r="P22" i="2"/>
  <c r="O22" i="2"/>
  <c r="N22" i="2"/>
  <c r="M22" i="2"/>
  <c r="L22" i="2"/>
  <c r="K22" i="2"/>
  <c r="J22" i="2"/>
  <c r="I22" i="2"/>
  <c r="V21" i="2"/>
  <c r="U21" i="2"/>
  <c r="T21" i="2"/>
  <c r="S21" i="2"/>
  <c r="R21" i="2"/>
  <c r="P21" i="2"/>
  <c r="O21" i="2"/>
  <c r="N21" i="2"/>
  <c r="M21" i="2"/>
  <c r="L21" i="2"/>
  <c r="K21" i="2"/>
  <c r="J21" i="2"/>
  <c r="I21" i="2"/>
  <c r="V20" i="2"/>
  <c r="U20" i="2"/>
  <c r="T20" i="2"/>
  <c r="S20" i="2"/>
  <c r="R20" i="2"/>
  <c r="P20" i="2"/>
  <c r="O20" i="2"/>
  <c r="N20" i="2"/>
  <c r="M20" i="2"/>
  <c r="L20" i="2"/>
  <c r="K20" i="2"/>
  <c r="J20" i="2"/>
  <c r="I20" i="2"/>
  <c r="V19" i="2"/>
  <c r="U19" i="2"/>
  <c r="T19" i="2"/>
  <c r="S19" i="2"/>
  <c r="R19" i="2"/>
  <c r="P19" i="2"/>
  <c r="O19" i="2"/>
  <c r="N19" i="2"/>
  <c r="M19" i="2"/>
  <c r="L19" i="2"/>
  <c r="K19" i="2"/>
  <c r="J19" i="2"/>
  <c r="I19" i="2"/>
  <c r="P18" i="2"/>
  <c r="O18" i="2"/>
  <c r="N18" i="2"/>
  <c r="M18" i="2"/>
  <c r="L18" i="2"/>
  <c r="K18" i="2"/>
  <c r="J18" i="2"/>
  <c r="I18" i="2"/>
  <c r="D18" i="2"/>
  <c r="P17" i="2"/>
  <c r="O17" i="2"/>
  <c r="N17" i="2"/>
  <c r="M17" i="2"/>
  <c r="L17" i="2"/>
  <c r="K17" i="2"/>
  <c r="J17" i="2"/>
  <c r="I17" i="2"/>
  <c r="D17" i="2"/>
  <c r="V16" i="2"/>
  <c r="U16" i="2"/>
  <c r="T16" i="2"/>
  <c r="S16" i="2"/>
  <c r="R16" i="2"/>
  <c r="P16" i="2"/>
  <c r="O16" i="2"/>
  <c r="N16" i="2"/>
  <c r="M16" i="2"/>
  <c r="L16" i="2"/>
  <c r="K16" i="2"/>
  <c r="J16" i="2"/>
  <c r="I16" i="2"/>
  <c r="D16" i="2"/>
  <c r="V15" i="2"/>
  <c r="U15" i="2"/>
  <c r="T15" i="2"/>
  <c r="S15" i="2"/>
  <c r="R15" i="2"/>
  <c r="P15" i="2"/>
  <c r="O15" i="2"/>
  <c r="N15" i="2"/>
  <c r="M15" i="2"/>
  <c r="L15" i="2"/>
  <c r="K15" i="2"/>
  <c r="J15" i="2"/>
  <c r="I15" i="2"/>
  <c r="D15" i="2"/>
  <c r="V14" i="2"/>
  <c r="U14" i="2"/>
  <c r="T14" i="2"/>
  <c r="S14" i="2"/>
  <c r="R14" i="2"/>
  <c r="P14" i="2"/>
  <c r="O14" i="2"/>
  <c r="N14" i="2"/>
  <c r="M14" i="2"/>
  <c r="L14" i="2"/>
  <c r="K14" i="2"/>
  <c r="J14" i="2"/>
  <c r="I14" i="2"/>
  <c r="D14" i="2"/>
  <c r="V13" i="2"/>
  <c r="U13" i="2"/>
  <c r="T13" i="2"/>
  <c r="S13" i="2"/>
  <c r="R13" i="2"/>
  <c r="P13" i="2"/>
  <c r="O13" i="2"/>
  <c r="N13" i="2"/>
  <c r="M13" i="2"/>
  <c r="L13" i="2"/>
  <c r="K13" i="2"/>
  <c r="J13" i="2"/>
  <c r="I13" i="2"/>
  <c r="D13" i="2"/>
  <c r="P12" i="2"/>
  <c r="O12" i="2"/>
  <c r="N12" i="2"/>
  <c r="M12" i="2"/>
  <c r="L12" i="2"/>
  <c r="K12" i="2"/>
  <c r="J12" i="2"/>
  <c r="I12" i="2"/>
  <c r="D12" i="2"/>
  <c r="V11" i="2"/>
  <c r="U11" i="2"/>
  <c r="T11" i="2"/>
  <c r="S11" i="2"/>
  <c r="R11" i="2"/>
  <c r="P11" i="2"/>
  <c r="O11" i="2"/>
  <c r="N11" i="2"/>
  <c r="M11" i="2"/>
  <c r="L11" i="2"/>
  <c r="K11" i="2"/>
  <c r="J11" i="2"/>
  <c r="I11" i="2"/>
  <c r="D11" i="2"/>
  <c r="P10" i="2"/>
  <c r="O10" i="2"/>
  <c r="N10" i="2"/>
  <c r="M10" i="2"/>
  <c r="L10" i="2"/>
  <c r="K10" i="2"/>
  <c r="J10" i="2"/>
  <c r="I10" i="2"/>
  <c r="E10" i="2"/>
  <c r="D10" i="2"/>
  <c r="V9" i="2"/>
  <c r="U9" i="2"/>
  <c r="T9" i="2"/>
  <c r="S9" i="2"/>
  <c r="R9" i="2"/>
  <c r="P9" i="2"/>
  <c r="O9" i="2"/>
  <c r="N9" i="2"/>
  <c r="M9" i="2"/>
  <c r="L9" i="2"/>
  <c r="K9" i="2"/>
  <c r="J9" i="2"/>
  <c r="I9" i="2"/>
  <c r="E9" i="2"/>
  <c r="D9" i="2"/>
  <c r="P8" i="2"/>
  <c r="O8" i="2"/>
  <c r="N8" i="2"/>
  <c r="M8" i="2"/>
  <c r="L8" i="2"/>
  <c r="K8" i="2"/>
  <c r="J8" i="2"/>
  <c r="I8" i="2"/>
  <c r="E8" i="2"/>
  <c r="D8" i="2"/>
  <c r="V7" i="2"/>
  <c r="U7" i="2"/>
  <c r="T7" i="2"/>
  <c r="S7" i="2"/>
  <c r="R7" i="2"/>
  <c r="P7" i="2"/>
  <c r="O7" i="2"/>
  <c r="N7" i="2"/>
  <c r="M7" i="2"/>
  <c r="L7" i="2"/>
  <c r="K7" i="2"/>
  <c r="J7" i="2"/>
  <c r="I7" i="2"/>
  <c r="E7" i="2"/>
  <c r="D7" i="2"/>
  <c r="P6" i="2"/>
  <c r="O6" i="2"/>
  <c r="N6" i="2"/>
  <c r="M6" i="2"/>
  <c r="L6" i="2"/>
  <c r="K6" i="2"/>
  <c r="J6" i="2"/>
  <c r="I6" i="2"/>
  <c r="E6" i="2"/>
  <c r="D6" i="2"/>
  <c r="V5" i="2"/>
  <c r="U5" i="2"/>
  <c r="T5" i="2"/>
  <c r="S5" i="2"/>
  <c r="R5" i="2"/>
  <c r="P5" i="2"/>
  <c r="O5" i="2"/>
  <c r="N5" i="2"/>
  <c r="M5" i="2"/>
  <c r="L5" i="2"/>
  <c r="K5" i="2"/>
  <c r="J5" i="2"/>
  <c r="I5" i="2"/>
  <c r="E5" i="2"/>
  <c r="D5" i="2"/>
  <c r="V4" i="2"/>
  <c r="U4" i="2"/>
  <c r="T4" i="2"/>
  <c r="S4" i="2"/>
  <c r="R4" i="2"/>
  <c r="P4" i="2"/>
  <c r="O4" i="2"/>
  <c r="N4" i="2"/>
  <c r="M4" i="2"/>
  <c r="L4" i="2"/>
  <c r="K4" i="2"/>
  <c r="J4" i="2"/>
  <c r="I4" i="2"/>
  <c r="D4" i="2"/>
  <c r="V3" i="2"/>
  <c r="U3" i="2"/>
  <c r="T3" i="2"/>
  <c r="S3" i="2"/>
  <c r="R3" i="2"/>
  <c r="P3" i="2"/>
  <c r="O3" i="2"/>
  <c r="N3" i="2"/>
  <c r="M3" i="2"/>
  <c r="L3" i="2"/>
  <c r="K3" i="2"/>
  <c r="J3" i="2"/>
  <c r="I3" i="2"/>
  <c r="D3" i="2"/>
  <c r="D2" i="2"/>
  <c r="Q1" i="2"/>
  <c r="Q19" i="2" s="1"/>
  <c r="D1" i="2"/>
  <c r="Q11" i="2" l="1"/>
  <c r="Q21" i="2"/>
  <c r="Q3" i="2"/>
  <c r="Q5" i="2"/>
  <c r="Q7" i="2"/>
  <c r="Q9" i="2"/>
</calcChain>
</file>

<file path=xl/sharedStrings.xml><?xml version="1.0" encoding="utf-8"?>
<sst xmlns="http://schemas.openxmlformats.org/spreadsheetml/2006/main" count="212" uniqueCount="108">
  <si>
    <t>-</t>
  </si>
  <si>
    <t>PW:NKWJ1911</t>
    <phoneticPr fontId="2"/>
  </si>
  <si>
    <t>前営業日比</t>
    <rPh sb="1" eb="3">
      <t>エイギョウ</t>
    </rPh>
    <phoneticPr fontId="2"/>
  </si>
  <si>
    <t>ニッケル</t>
    <phoneticPr fontId="2"/>
  </si>
  <si>
    <t>※東京市場は1日の値です。NYパラジウム在庫は1日付です。</t>
  </si>
  <si>
    <t>nikkankinzoku.co.jp</t>
    <phoneticPr fontId="2"/>
  </si>
  <si>
    <t>円換算</t>
  </si>
  <si>
    <t>アルミ</t>
    <phoneticPr fontId="2"/>
  </si>
  <si>
    <t>在　庫</t>
    <rPh sb="0" eb="1">
      <t>ザイ</t>
    </rPh>
    <rPh sb="2" eb="3">
      <t>コ</t>
    </rPh>
    <phoneticPr fontId="2"/>
  </si>
  <si>
    <t>出来高</t>
  </si>
  <si>
    <t>亜鉛</t>
    <phoneticPr fontId="2"/>
  </si>
  <si>
    <t>前営業日比</t>
    <rPh sb="0" eb="5">
      <t>ゼンエイギョウビヒ</t>
    </rPh>
    <phoneticPr fontId="2"/>
  </si>
  <si>
    <t>鉛</t>
    <phoneticPr fontId="2"/>
  </si>
  <si>
    <t>錫</t>
    <rPh sb="0" eb="1">
      <t>スズ</t>
    </rPh>
    <phoneticPr fontId="2"/>
  </si>
  <si>
    <t>銅</t>
  </si>
  <si>
    <t>パラジウム</t>
  </si>
  <si>
    <t>プラチナ</t>
  </si>
  <si>
    <t>銀</t>
  </si>
  <si>
    <t>金</t>
  </si>
  <si>
    <t>銅ＨＧ</t>
  </si>
  <si>
    <t>ＮＹカーブ(ドル）</t>
  </si>
  <si>
    <r>
      <t>ＮＹコメックス</t>
    </r>
    <r>
      <rPr>
        <sz val="12"/>
        <rFont val="游ゴシック Medium"/>
        <family val="3"/>
        <charset val="128"/>
      </rPr>
      <t>(銅銀はセントその他はドル／在庫銅はトンその他はオンス)</t>
    </r>
    <rPh sb="21" eb="23">
      <t>ザイコ</t>
    </rPh>
    <rPh sb="23" eb="24">
      <t>ドウ</t>
    </rPh>
    <rPh sb="29" eb="30">
      <t>タ</t>
    </rPh>
    <phoneticPr fontId="2"/>
  </si>
  <si>
    <t>鉛</t>
  </si>
  <si>
    <t>亜鉛</t>
  </si>
  <si>
    <t>コバルト現物
前営業日比</t>
    <rPh sb="4" eb="6">
      <t>ゲンブツ</t>
    </rPh>
    <rPh sb="7" eb="8">
      <t>ゼン</t>
    </rPh>
    <rPh sb="8" eb="11">
      <t>エイギョウビ</t>
    </rPh>
    <rPh sb="11" eb="12">
      <t>ヒ</t>
    </rPh>
    <phoneticPr fontId="2"/>
  </si>
  <si>
    <t>アルミ</t>
  </si>
  <si>
    <t xml:space="preserve"> </t>
  </si>
  <si>
    <t>先   物</t>
  </si>
  <si>
    <r>
      <rPr>
        <sz val="14"/>
        <rFont val="游ゴシック Medium"/>
        <family val="3"/>
        <charset val="128"/>
      </rPr>
      <t>今週の上海在庫</t>
    </r>
    <r>
      <rPr>
        <sz val="16"/>
        <rFont val="游ゴシック Medium"/>
        <family val="3"/>
        <charset val="128"/>
      </rPr>
      <t xml:space="preserve">     </t>
    </r>
    <r>
      <rPr>
        <sz val="12"/>
        <rFont val="游ゴシック Medium"/>
        <family val="3"/>
        <charset val="128"/>
      </rPr>
      <t>(トン)</t>
    </r>
  </si>
  <si>
    <t>ニッケル</t>
  </si>
  <si>
    <t>現   物</t>
  </si>
  <si>
    <t>北米特殊</t>
  </si>
  <si>
    <r>
      <rPr>
        <sz val="16"/>
        <rFont val="ＭＳ Ｐゴシック"/>
        <family val="3"/>
        <charset val="128"/>
      </rPr>
      <t>　</t>
    </r>
  </si>
  <si>
    <t>アルミ合金</t>
  </si>
  <si>
    <t>北米特殊アルミ合金</t>
  </si>
  <si>
    <t>錫</t>
  </si>
  <si>
    <t>ＬＭＥ在庫(トン)</t>
    <phoneticPr fontId="2"/>
  </si>
  <si>
    <t>前営業日の元レート</t>
    <rPh sb="1" eb="3">
      <t>エイギョウ</t>
    </rPh>
    <phoneticPr fontId="2"/>
  </si>
  <si>
    <t>前日比</t>
  </si>
  <si>
    <t>税抜き</t>
  </si>
  <si>
    <t>上海円換算</t>
  </si>
  <si>
    <t>アルミＨＧ</t>
  </si>
  <si>
    <r>
      <rPr>
        <sz val="14"/>
        <rFont val="游ゴシック Medium"/>
        <family val="3"/>
        <charset val="128"/>
      </rPr>
      <t>上海</t>
    </r>
    <r>
      <rPr>
        <sz val="12"/>
        <rFont val="游ゴシック Medium"/>
        <family val="3"/>
        <charset val="128"/>
      </rPr>
      <t>（元）</t>
    </r>
  </si>
  <si>
    <r>
      <rPr>
        <sz val="16"/>
        <rFont val="ＭＳ Ｐゴシック"/>
        <family val="3"/>
        <charset val="128"/>
      </rPr>
      <t>－</t>
    </r>
  </si>
  <si>
    <t>ＮＹドル</t>
  </si>
  <si>
    <t>亜鉛ＳＨＧ</t>
  </si>
  <si>
    <t>前営業日のＴＴＳ</t>
    <rPh sb="1" eb="3">
      <t>エイギョウ</t>
    </rPh>
    <phoneticPr fontId="2"/>
  </si>
  <si>
    <t>ロンドン・コバルト</t>
  </si>
  <si>
    <t>ＨＨ銀</t>
  </si>
  <si>
    <t>ロンドン金</t>
  </si>
  <si>
    <t>前営業日TTSとセツルメントで計算</t>
    <rPh sb="1" eb="3">
      <t>エイギョウ</t>
    </rPh>
    <phoneticPr fontId="2"/>
  </si>
  <si>
    <t>NY</t>
  </si>
  <si>
    <t>LME</t>
  </si>
  <si>
    <t>電気銅採算価格</t>
  </si>
  <si>
    <t>錫ＨＧ</t>
  </si>
  <si>
    <t>ＬＭＥ銅セツル平均値</t>
  </si>
  <si>
    <t>LMEとの差の目安として上海は税（増値税17％）抜きを併記</t>
    <phoneticPr fontId="2"/>
  </si>
  <si>
    <t>LME円換算は現物・先物の前場売で計算</t>
  </si>
  <si>
    <t>入電・現地</t>
  </si>
  <si>
    <t>下:前営業日比</t>
    <rPh sb="3" eb="5">
      <t>エイギョウ</t>
    </rPh>
    <phoneticPr fontId="2"/>
  </si>
  <si>
    <t>売</t>
  </si>
  <si>
    <t>買</t>
  </si>
  <si>
    <t>銅ＡＧ</t>
  </si>
  <si>
    <t>㈱日刊金属</t>
    <phoneticPr fontId="2"/>
  </si>
  <si>
    <t>上:円換算</t>
  </si>
  <si>
    <r>
      <t xml:space="preserve">   後場  　　</t>
    </r>
    <r>
      <rPr>
        <sz val="12"/>
        <rFont val="游ゴシック Medium"/>
        <family val="3"/>
        <charset val="128"/>
      </rPr>
      <t>(ドル)</t>
    </r>
  </si>
  <si>
    <t>　 前場</t>
  </si>
  <si>
    <t>LME</t>
    <phoneticPr fontId="2"/>
  </si>
  <si>
    <t>前日TTS</t>
    <rPh sb="0" eb="2">
      <t>ゼンジツ</t>
    </rPh>
    <phoneticPr fontId="18"/>
  </si>
  <si>
    <t>USD</t>
    <phoneticPr fontId="18"/>
  </si>
  <si>
    <t>ＬＭＥ</t>
    <phoneticPr fontId="18"/>
  </si>
  <si>
    <t>COMEX</t>
    <phoneticPr fontId="18"/>
  </si>
  <si>
    <t>NYMEX</t>
    <phoneticPr fontId="18"/>
  </si>
  <si>
    <t>銅</t>
    <rPh sb="0" eb="1">
      <t>ドウ</t>
    </rPh>
    <phoneticPr fontId="18"/>
  </si>
  <si>
    <t>錫</t>
    <rPh sb="0" eb="1">
      <t>スズ</t>
    </rPh>
    <phoneticPr fontId="18"/>
  </si>
  <si>
    <t>鉛</t>
    <rPh sb="0" eb="1">
      <t>ナマリ</t>
    </rPh>
    <phoneticPr fontId="18"/>
  </si>
  <si>
    <t>亜鉛</t>
    <rPh sb="0" eb="2">
      <t>アエン</t>
    </rPh>
    <phoneticPr fontId="18"/>
  </si>
  <si>
    <t>アルミ</t>
    <phoneticPr fontId="18"/>
  </si>
  <si>
    <t>アルミ合金</t>
    <rPh sb="3" eb="5">
      <t>ゴウキン</t>
    </rPh>
    <phoneticPr fontId="18"/>
  </si>
  <si>
    <t>北米特殊</t>
    <rPh sb="0" eb="2">
      <t>ホクベイ</t>
    </rPh>
    <rPh sb="2" eb="4">
      <t>トクシュ</t>
    </rPh>
    <phoneticPr fontId="18"/>
  </si>
  <si>
    <t>ニッケル</t>
    <phoneticPr fontId="18"/>
  </si>
  <si>
    <t>金</t>
    <rPh sb="0" eb="1">
      <t>キン</t>
    </rPh>
    <phoneticPr fontId="18"/>
  </si>
  <si>
    <t>銀</t>
    <rPh sb="0" eb="1">
      <t>ギン</t>
    </rPh>
    <phoneticPr fontId="18"/>
  </si>
  <si>
    <t>プラチナ</t>
    <phoneticPr fontId="18"/>
  </si>
  <si>
    <t>パラジウム</t>
    <phoneticPr fontId="18"/>
  </si>
  <si>
    <t>CNY</t>
    <phoneticPr fontId="18"/>
  </si>
  <si>
    <t>現物</t>
    <rPh sb="0" eb="2">
      <t>ゲンブツ</t>
    </rPh>
    <phoneticPr fontId="18"/>
  </si>
  <si>
    <t>前場</t>
    <rPh sb="0" eb="2">
      <t>ゼンバ</t>
    </rPh>
    <phoneticPr fontId="18"/>
  </si>
  <si>
    <t>買値</t>
    <rPh sb="0" eb="2">
      <t>カイネ</t>
    </rPh>
    <phoneticPr fontId="18"/>
  </si>
  <si>
    <t>売値</t>
    <rPh sb="0" eb="2">
      <t>ウリネ</t>
    </rPh>
    <phoneticPr fontId="18"/>
  </si>
  <si>
    <t>ロンドンコバルト</t>
    <phoneticPr fontId="18"/>
  </si>
  <si>
    <t>後場</t>
    <rPh sb="0" eb="2">
      <t>ゴバ</t>
    </rPh>
    <phoneticPr fontId="18"/>
  </si>
  <si>
    <t>ロンドン金</t>
    <rPh sb="4" eb="5">
      <t>キン</t>
    </rPh>
    <phoneticPr fontId="18"/>
  </si>
  <si>
    <t>HH銀</t>
    <rPh sb="2" eb="3">
      <t>ギン</t>
    </rPh>
    <phoneticPr fontId="18"/>
  </si>
  <si>
    <t>先物</t>
    <rPh sb="0" eb="2">
      <t>サキモノ</t>
    </rPh>
    <phoneticPr fontId="18"/>
  </si>
  <si>
    <t>LME銅セツル平均
（円換算）</t>
    <rPh sb="3" eb="4">
      <t>ドウ</t>
    </rPh>
    <rPh sb="7" eb="9">
      <t>ヘイキン</t>
    </rPh>
    <rPh sb="11" eb="12">
      <t>エン</t>
    </rPh>
    <rPh sb="12" eb="14">
      <t>カンサン</t>
    </rPh>
    <phoneticPr fontId="18"/>
  </si>
  <si>
    <t>出来高</t>
    <rPh sb="0" eb="3">
      <t>デキダカ</t>
    </rPh>
    <phoneticPr fontId="18"/>
  </si>
  <si>
    <t>電気銅採算価格(LME)
（円換算）</t>
    <rPh sb="0" eb="3">
      <t>デンキドウ</t>
    </rPh>
    <rPh sb="3" eb="5">
      <t>サイサン</t>
    </rPh>
    <rPh sb="5" eb="7">
      <t>カカク</t>
    </rPh>
    <rPh sb="14" eb="17">
      <t>エンカンサン</t>
    </rPh>
    <phoneticPr fontId="18"/>
  </si>
  <si>
    <t>在庫</t>
    <rPh sb="0" eb="2">
      <t>ザイコ</t>
    </rPh>
    <phoneticPr fontId="18"/>
  </si>
  <si>
    <t>電気銅採算価格(NY)
（円換算）</t>
    <rPh sb="0" eb="3">
      <t>デンキドウ</t>
    </rPh>
    <rPh sb="3" eb="5">
      <t>サイサン</t>
    </rPh>
    <rPh sb="5" eb="7">
      <t>カカク</t>
    </rPh>
    <rPh sb="13" eb="16">
      <t>エンカンサン</t>
    </rPh>
    <phoneticPr fontId="18"/>
  </si>
  <si>
    <t>SHFE</t>
    <phoneticPr fontId="18"/>
  </si>
  <si>
    <t>LMEカーブ
(下段:円換算)</t>
    <rPh sb="8" eb="10">
      <t>カダン</t>
    </rPh>
    <rPh sb="11" eb="14">
      <t>エンカンサン</t>
    </rPh>
    <phoneticPr fontId="18"/>
  </si>
  <si>
    <t>LME在庫</t>
    <rPh sb="3" eb="5">
      <t>ザイコ</t>
    </rPh>
    <phoneticPr fontId="18"/>
  </si>
  <si>
    <t>円換算</t>
    <rPh sb="0" eb="3">
      <t>エンカンサン</t>
    </rPh>
    <phoneticPr fontId="18"/>
  </si>
  <si>
    <t>セツル円換算</t>
    <rPh sb="3" eb="6">
      <t>エンカンサン</t>
    </rPh>
    <phoneticPr fontId="18"/>
  </si>
  <si>
    <t>円換算
（税抜き）</t>
    <rPh sb="0" eb="3">
      <t>エンカンサン</t>
    </rPh>
    <rPh sb="5" eb="7">
      <t>ゼイヌ</t>
    </rPh>
    <phoneticPr fontId="18"/>
  </si>
  <si>
    <t>先物円換算</t>
    <rPh sb="0" eb="2">
      <t>サキモノ</t>
    </rPh>
    <rPh sb="2" eb="5">
      <t>エンカンサン</t>
    </rPh>
    <phoneticPr fontId="18"/>
  </si>
  <si>
    <t>在庫
(下段:前回差)</t>
    <rPh sb="0" eb="2">
      <t>ザイコ</t>
    </rPh>
    <rPh sb="4" eb="6">
      <t>カダン</t>
    </rPh>
    <rPh sb="7" eb="9">
      <t>ゼンカイ</t>
    </rPh>
    <rPh sb="9" eb="10">
      <t>サ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</si>
</sst>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1" formatCode="_ * #,##0_ ;_ * \-#,##0_ ;_ * &quot;-&quot;_ ;_ @_ "/>
    <numFmt numFmtId="43" formatCode="_ * #,##0.00_ ;_ * \-#,##0.00_ ;_ * &quot;-&quot;??_ ;_ @_ "/>
    <numFmt numFmtId="176" formatCode="&quot;¥&quot;#,##0_);\(&quot;¥&quot;#,##0\)"/>
    <numFmt numFmtId="177" formatCode="&quot;¥&quot;#,##0_);[Red]\(&quot;¥&quot;#,##0\)"/>
    <numFmt numFmtId="178" formatCode="&quot;¥&quot;#,##0.00_);\(&quot;¥&quot;#,##0.00\)"/>
    <numFmt numFmtId="179" formatCode="0_);[Red]\(0\)"/>
    <numFmt numFmtId="180" formatCode="&quot;¥&quot;#,##0_);\(&quot;¥&quot;#,##0\);&quot;-&quot;"/>
    <numFmt numFmtId="181" formatCode="#,##0;&quot;▲ &quot;#,##0"/>
    <numFmt numFmtId="182" formatCode="0.0_ ;&quot;-&quot;0.0;&quot;-&quot;"/>
    <numFmt numFmtId="183" formatCode="0.0\ ;&quot;-&quot;0.0;&quot;-&quot;"/>
    <numFmt numFmtId="184" formatCode="0.0_ "/>
    <numFmt numFmtId="185" formatCode="#,##0_ "/>
    <numFmt numFmtId="186" formatCode="0_ "/>
    <numFmt numFmtId="187" formatCode="m&quot;限月&quot;;@"/>
    <numFmt numFmtId="188" formatCode="0.00;&quot;▲ &quot;0.00"/>
    <numFmt numFmtId="189" formatCode="0.0;&quot;▲ &quot;0.0"/>
    <numFmt numFmtId="190" formatCode="0.00;&quot;▲ &quot;0.00;&quot;-&quot;"/>
    <numFmt numFmtId="191" formatCode="0.0;&quot;▲ &quot;0.0;&quot;-&quot;"/>
    <numFmt numFmtId="192" formatCode="m&quot;月限&quot;"/>
    <numFmt numFmtId="193" formatCode="0&quot;月限&quot;"/>
    <numFmt numFmtId="194" formatCode="#,##0.0;&quot;▲ &quot;#,##0.0;&quot;-&quot;"/>
    <numFmt numFmtId="195" formatCode="#,##0.0;&quot;▲ &quot;#,##0.0"/>
    <numFmt numFmtId="196" formatCode="[$-F800]dddd\,\ mmmm\ dd\,\ yyyy"/>
    <numFmt numFmtId="197" formatCode="0;&quot;▲ &quot;0"/>
    <numFmt numFmtId="198" formatCode="0.00_ "/>
    <numFmt numFmtId="199" formatCode="#,##0;\▲#,##0"/>
    <numFmt numFmtId="200" formatCode="m&quot;月&quot;d&quot;日&quot;;@"/>
    <numFmt numFmtId="201" formatCode="#,##0.0"/>
    <numFmt numFmtId="202" formatCode="m&quot;月限&quot;;@"/>
    <numFmt numFmtId="203" formatCode="#,##0.0;&quot;▲ &quot;#,##0.00"/>
    <numFmt numFmtId="204" formatCode="#,##0.0;&quot;▲ &quot;#,##0.00;&quot;-&quot;"/>
    <numFmt numFmtId="205" formatCode="_ * #,##0.0_ ;_ * \-#,##0.0_ ;_ * &quot;-&quot;?_ ;_ @_ "/>
    <numFmt numFmtId="206" formatCode="#,##0;&quot;▲ &quot;#,##0;&quot;-&quot;"/>
    <numFmt numFmtId="207" formatCode="#,##0_);[Red]\(#,##0\)"/>
    <numFmt numFmtId="208" formatCode="#,##0;&quot;▲ &quot;#,##0;&quot;&quot;"/>
    <numFmt numFmtId="209" formatCode="#,##0;&quot;▲ &quot;#,##0;&quot;­&quot;"/>
  </numFmts>
  <fonts count="2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Century Gothic"/>
      <family val="2"/>
    </font>
    <font>
      <b/>
      <sz val="16"/>
      <name val="メイリオ"/>
      <family val="3"/>
      <charset val="128"/>
    </font>
    <font>
      <sz val="10"/>
      <name val="ＭＳ Ｐゴシック"/>
      <family val="3"/>
      <charset val="128"/>
    </font>
    <font>
      <b/>
      <sz val="10"/>
      <color theme="1" tint="0.34998626667073579"/>
      <name val="Century Gothic"/>
      <family val="2"/>
    </font>
    <font>
      <sz val="14"/>
      <name val="游ゴシック Medium"/>
      <family val="3"/>
      <charset val="128"/>
    </font>
    <font>
      <sz val="14"/>
      <name val="ＭＳ Ｐゴシック"/>
      <family val="3"/>
      <charset val="128"/>
    </font>
    <font>
      <sz val="16"/>
      <name val="游ゴシック Medium"/>
      <family val="3"/>
      <charset val="128"/>
    </font>
    <font>
      <sz val="12"/>
      <name val="游ゴシック Medium"/>
      <family val="3"/>
      <charset val="128"/>
    </font>
    <font>
      <sz val="15"/>
      <name val="游ゴシック Medium"/>
      <family val="3"/>
      <charset val="128"/>
    </font>
    <font>
      <b/>
      <sz val="8"/>
      <name val="游ゴシック"/>
      <family val="3"/>
      <charset val="128"/>
    </font>
    <font>
      <sz val="11"/>
      <name val="游ゴシック Medium"/>
      <family val="3"/>
      <charset val="128"/>
    </font>
    <font>
      <sz val="16"/>
      <name val="Arial"/>
      <family val="2"/>
    </font>
    <font>
      <sz val="11"/>
      <name val="Century Gothic"/>
      <family val="2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Century"/>
      <family val="1"/>
    </font>
    <font>
      <sz val="11"/>
      <color theme="0" tint="-0.14999847407452621"/>
      <name val="游ゴシック"/>
      <family val="2"/>
      <charset val="128"/>
      <scheme val="minor"/>
    </font>
    <font>
      <sz val="14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353">
    <xf numFmtId="0" fontId="0" fillId="0" borderId="0" xfId="0"/>
    <xf numFmtId="0" fontId="1" fillId="0" borderId="0" xfId="0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4" fillId="2" borderId="3" xfId="0" applyNumberFormat="1" applyFont="1" applyFill="1" applyBorder="1" applyAlignment="1">
      <alignment horizontal="right" vertical="center" shrinkToFit="1"/>
    </xf>
    <xf numFmtId="181" fontId="4" fillId="2" borderId="5" xfId="0" applyNumberFormat="1" applyFont="1" applyFill="1" applyBorder="1" applyAlignment="1">
      <alignment horizontal="right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 shrinkToFit="1"/>
    </xf>
    <xf numFmtId="176" fontId="4" fillId="2" borderId="5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3" fontId="9" fillId="0" borderId="0" xfId="0" applyNumberFormat="1" applyFont="1" applyAlignment="1">
      <alignment horizontal="right" vertical="center" shrinkToFit="1"/>
    </xf>
    <xf numFmtId="185" fontId="4" fillId="2" borderId="5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186" fontId="4" fillId="2" borderId="11" xfId="0" applyNumberFormat="1" applyFont="1" applyFill="1" applyBorder="1" applyAlignment="1">
      <alignment horizontal="right" vertical="center" shrinkToFit="1"/>
    </xf>
    <xf numFmtId="187" fontId="8" fillId="2" borderId="5" xfId="0" applyNumberFormat="1" applyFont="1" applyFill="1" applyBorder="1" applyAlignment="1">
      <alignment horizontal="center" vertical="center" shrinkToFit="1"/>
    </xf>
    <xf numFmtId="179" fontId="1" fillId="0" borderId="0" xfId="0" applyNumberFormat="1" applyFont="1" applyAlignment="1">
      <alignment horizontal="center" vertical="center" shrinkToFit="1"/>
    </xf>
    <xf numFmtId="179" fontId="1" fillId="0" borderId="0" xfId="0" applyNumberFormat="1" applyFont="1" applyAlignment="1">
      <alignment horizontal="right" vertical="center" shrinkToFit="1"/>
    </xf>
    <xf numFmtId="49" fontId="1" fillId="0" borderId="0" xfId="0" applyNumberFormat="1" applyFont="1" applyAlignment="1">
      <alignment horizontal="center" vertical="center" shrinkToFit="1"/>
    </xf>
    <xf numFmtId="189" fontId="4" fillId="2" borderId="11" xfId="0" applyNumberFormat="1" applyFont="1" applyFill="1" applyBorder="1" applyAlignment="1">
      <alignment horizontal="right" vertical="center" shrinkToFit="1"/>
    </xf>
    <xf numFmtId="188" fontId="4" fillId="2" borderId="11" xfId="0" applyNumberFormat="1" applyFont="1" applyFill="1" applyBorder="1" applyAlignment="1">
      <alignment horizontal="right" vertical="center" shrinkToFit="1"/>
    </xf>
    <xf numFmtId="184" fontId="1" fillId="0" borderId="0" xfId="0" applyNumberFormat="1" applyFont="1" applyAlignment="1">
      <alignment horizontal="center" vertical="center" shrinkToFit="1"/>
    </xf>
    <xf numFmtId="184" fontId="1" fillId="0" borderId="0" xfId="0" applyNumberFormat="1" applyFont="1" applyAlignment="1">
      <alignment horizontal="right" vertical="center" shrinkToFit="1"/>
    </xf>
    <xf numFmtId="191" fontId="4" fillId="2" borderId="11" xfId="0" applyNumberFormat="1" applyFont="1" applyFill="1" applyBorder="1" applyAlignment="1">
      <alignment vertical="center" shrinkToFit="1"/>
    </xf>
    <xf numFmtId="190" fontId="4" fillId="2" borderId="11" xfId="0" applyNumberFormat="1" applyFont="1" applyFill="1" applyBorder="1" applyAlignment="1">
      <alignment vertical="center" shrinkToFit="1"/>
    </xf>
    <xf numFmtId="192" fontId="8" fillId="2" borderId="5" xfId="0" applyNumberFormat="1" applyFont="1" applyFill="1" applyBorder="1" applyAlignment="1">
      <alignment horizontal="right" vertical="center" shrinkToFit="1"/>
    </xf>
    <xf numFmtId="193" fontId="1" fillId="0" borderId="0" xfId="0" applyNumberFormat="1" applyFont="1" applyAlignment="1">
      <alignment horizontal="center" vertical="center" shrinkToFit="1"/>
    </xf>
    <xf numFmtId="191" fontId="4" fillId="2" borderId="11" xfId="0" applyNumberFormat="1" applyFont="1" applyFill="1" applyBorder="1" applyAlignment="1">
      <alignment horizontal="right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11" xfId="0" applyNumberFormat="1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4" fillId="2" borderId="9" xfId="0" applyFont="1" applyFill="1" applyBorder="1" applyAlignment="1">
      <alignment horizontal="right" vertical="center" shrinkToFit="1"/>
    </xf>
    <xf numFmtId="0" fontId="10" fillId="2" borderId="6" xfId="0" applyFont="1" applyFill="1" applyBorder="1" applyAlignment="1">
      <alignment horizontal="right" vertical="center"/>
    </xf>
    <xf numFmtId="181" fontId="4" fillId="2" borderId="9" xfId="0" applyNumberFormat="1" applyFont="1" applyFill="1" applyBorder="1" applyAlignment="1">
      <alignment horizontal="right" vertical="center" shrinkToFit="1"/>
    </xf>
    <xf numFmtId="181" fontId="4" fillId="2" borderId="6" xfId="0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right" vertical="center" shrinkToFit="1"/>
    </xf>
    <xf numFmtId="0" fontId="10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4" fillId="2" borderId="12" xfId="0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49" fontId="10" fillId="2" borderId="5" xfId="0" applyNumberFormat="1" applyFont="1" applyFill="1" applyBorder="1" applyAlignment="1">
      <alignment horizontal="left" vertical="center" shrinkToFit="1"/>
    </xf>
    <xf numFmtId="194" fontId="4" fillId="2" borderId="5" xfId="0" applyNumberFormat="1" applyFont="1" applyFill="1" applyBorder="1" applyAlignment="1">
      <alignment horizontal="right" vertical="center" shrinkToFit="1"/>
    </xf>
    <xf numFmtId="195" fontId="4" fillId="2" borderId="5" xfId="0" applyNumberFormat="1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49" fontId="1" fillId="0" borderId="14" xfId="0" applyNumberFormat="1" applyFont="1" applyBorder="1" applyAlignment="1">
      <alignment horizontal="left" vertical="center" shrinkToFit="1"/>
    </xf>
    <xf numFmtId="181" fontId="4" fillId="2" borderId="1" xfId="0" applyNumberFormat="1" applyFont="1" applyFill="1" applyBorder="1" applyAlignment="1">
      <alignment horizontal="right" vertical="center" shrinkToFit="1"/>
    </xf>
    <xf numFmtId="49" fontId="1" fillId="0" borderId="0" xfId="0" applyNumberFormat="1" applyFont="1" applyAlignment="1">
      <alignment horizontal="right" vertical="center" shrinkToFit="1"/>
    </xf>
    <xf numFmtId="185" fontId="1" fillId="0" borderId="0" xfId="0" applyNumberFormat="1" applyFont="1" applyAlignment="1">
      <alignment vertical="center" shrinkToFit="1"/>
    </xf>
    <xf numFmtId="181" fontId="4" fillId="2" borderId="15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Alignment="1">
      <alignment vertical="center" shrinkToFit="1"/>
    </xf>
    <xf numFmtId="185" fontId="15" fillId="2" borderId="0" xfId="0" applyNumberFormat="1" applyFont="1" applyFill="1" applyAlignment="1">
      <alignment vertical="center" shrinkToFit="1"/>
    </xf>
    <xf numFmtId="49" fontId="10" fillId="2" borderId="14" xfId="0" applyNumberFormat="1" applyFont="1" applyFill="1" applyBorder="1" applyAlignment="1">
      <alignment vertical="center" shrinkToFi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181" fontId="4" fillId="2" borderId="4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Alignment="1">
      <alignment vertical="center" shrinkToFit="1"/>
    </xf>
    <xf numFmtId="185" fontId="4" fillId="2" borderId="0" xfId="0" applyNumberFormat="1" applyFont="1" applyFill="1" applyAlignment="1">
      <alignment vertical="center" shrinkToFit="1"/>
    </xf>
    <xf numFmtId="49" fontId="4" fillId="2" borderId="12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horizontal="left" vertical="center" shrinkToFit="1"/>
    </xf>
    <xf numFmtId="176" fontId="4" fillId="2" borderId="15" xfId="0" applyNumberFormat="1" applyFont="1" applyFill="1" applyBorder="1" applyAlignment="1">
      <alignment horizontal="right" vertical="center" shrinkToFit="1"/>
    </xf>
    <xf numFmtId="181" fontId="4" fillId="2" borderId="14" xfId="0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>
      <alignment horizontal="right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8" fillId="2" borderId="2" xfId="0" applyFont="1" applyFill="1" applyBorder="1" applyAlignment="1">
      <alignment horizontal="center" vertical="center" shrinkToFit="1"/>
    </xf>
    <xf numFmtId="198" fontId="4" fillId="2" borderId="10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188" fontId="4" fillId="2" borderId="13" xfId="0" applyNumberFormat="1" applyFont="1" applyFill="1" applyBorder="1" applyAlignment="1">
      <alignment horizontal="right" vertical="center" shrinkToFit="1"/>
    </xf>
    <xf numFmtId="198" fontId="4" fillId="2" borderId="10" xfId="0" applyNumberFormat="1" applyFont="1" applyFill="1" applyBorder="1" applyAlignment="1">
      <alignment horizontal="center" vertical="center" shrinkToFit="1"/>
    </xf>
    <xf numFmtId="186" fontId="4" fillId="2" borderId="12" xfId="0" applyNumberFormat="1" applyFont="1" applyFill="1" applyBorder="1" applyAlignment="1">
      <alignment horizontal="center" vertical="center" shrinkToFit="1"/>
    </xf>
    <xf numFmtId="189" fontId="4" fillId="2" borderId="5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vertical="center" shrinkToFit="1"/>
    </xf>
    <xf numFmtId="188" fontId="4" fillId="2" borderId="5" xfId="0" applyNumberFormat="1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vertical="center" shrinkToFit="1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0" fontId="8" fillId="2" borderId="8" xfId="0" applyFont="1" applyFill="1" applyBorder="1" applyAlignment="1">
      <alignment vertical="center" shrinkToFit="1"/>
    </xf>
    <xf numFmtId="49" fontId="8" fillId="2" borderId="9" xfId="0" applyNumberFormat="1" applyFont="1" applyFill="1" applyBorder="1" applyAlignment="1">
      <alignment vertical="center" shrinkToFit="1"/>
    </xf>
    <xf numFmtId="49" fontId="10" fillId="2" borderId="8" xfId="0" applyNumberFormat="1" applyFont="1" applyFill="1" applyBorder="1" applyAlignment="1">
      <alignment horizontal="left" vertical="center" shrinkToFit="1"/>
    </xf>
    <xf numFmtId="49" fontId="10" fillId="2" borderId="8" xfId="0" applyNumberFormat="1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49" fontId="9" fillId="0" borderId="0" xfId="0" applyNumberFormat="1" applyFont="1" applyAlignment="1">
      <alignment horizontal="center" vertical="center" shrinkToFit="1"/>
    </xf>
    <xf numFmtId="200" fontId="8" fillId="2" borderId="3" xfId="0" applyNumberFormat="1" applyFont="1" applyFill="1" applyBorder="1" applyAlignment="1">
      <alignment horizontal="right" vertical="center" shrinkToFit="1"/>
    </xf>
    <xf numFmtId="200" fontId="8" fillId="0" borderId="3" xfId="0" applyNumberFormat="1" applyFont="1" applyBorder="1" applyAlignment="1">
      <alignment horizontal="right" vertical="center" shrinkToFit="1"/>
    </xf>
    <xf numFmtId="0" fontId="8" fillId="2" borderId="3" xfId="0" applyFont="1" applyFill="1" applyBorder="1" applyAlignment="1">
      <alignment horizontal="center" vertical="center" shrinkToFit="1"/>
    </xf>
    <xf numFmtId="200" fontId="8" fillId="2" borderId="3" xfId="0" applyNumberFormat="1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181" fontId="4" fillId="2" borderId="14" xfId="0" applyNumberFormat="1" applyFont="1" applyFill="1" applyBorder="1" applyAlignment="1">
      <alignment horizontal="center" vertical="center" shrinkToFit="1"/>
    </xf>
    <xf numFmtId="181" fontId="4" fillId="2" borderId="13" xfId="0" applyNumberFormat="1" applyFont="1" applyFill="1" applyBorder="1" applyAlignment="1">
      <alignment horizontal="center" vertical="center" shrinkToFi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49" fontId="8" fillId="2" borderId="12" xfId="0" applyNumberFormat="1" applyFont="1" applyFill="1" applyBorder="1" applyAlignment="1">
      <alignment horizontal="center" vertical="center" shrinkToFit="1"/>
    </xf>
    <xf numFmtId="176" fontId="8" fillId="2" borderId="8" xfId="0" applyNumberFormat="1" applyFont="1" applyFill="1" applyBorder="1" applyAlignment="1">
      <alignment horizontal="right" vertical="center" shrinkToFit="1"/>
    </xf>
    <xf numFmtId="176" fontId="8" fillId="2" borderId="7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199" fontId="4" fillId="2" borderId="11" xfId="0" applyNumberFormat="1" applyFont="1" applyFill="1" applyBorder="1" applyAlignment="1">
      <alignment horizontal="right" vertical="center" shrinkToFit="1"/>
    </xf>
    <xf numFmtId="199" fontId="4" fillId="2" borderId="10" xfId="0" applyNumberFormat="1" applyFont="1" applyFill="1" applyBorder="1" applyAlignment="1">
      <alignment horizontal="right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right" vertical="center" shrinkToFit="1"/>
    </xf>
    <xf numFmtId="0" fontId="8" fillId="2" borderId="7" xfId="0" applyFont="1" applyFill="1" applyBorder="1" applyAlignment="1">
      <alignment horizontal="right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177" fontId="4" fillId="2" borderId="8" xfId="0" applyNumberFormat="1" applyFont="1" applyFill="1" applyBorder="1" applyAlignment="1">
      <alignment horizontal="right" vertical="center" shrinkToFit="1"/>
    </xf>
    <xf numFmtId="177" fontId="4" fillId="2" borderId="7" xfId="0" applyNumberFormat="1" applyFont="1" applyFill="1" applyBorder="1" applyAlignment="1">
      <alignment horizontal="right" vertical="center" shrinkToFit="1"/>
    </xf>
    <xf numFmtId="181" fontId="4" fillId="2" borderId="9" xfId="0" applyNumberFormat="1" applyFont="1" applyFill="1" applyBorder="1" applyAlignment="1">
      <alignment horizontal="right" vertical="center" shrinkToFit="1"/>
    </xf>
    <xf numFmtId="181" fontId="4" fillId="2" borderId="7" xfId="0" applyNumberFormat="1" applyFont="1" applyFill="1" applyBorder="1" applyAlignment="1">
      <alignment horizontal="right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177" fontId="4" fillId="2" borderId="4" xfId="0" applyNumberFormat="1" applyFont="1" applyFill="1" applyBorder="1" applyAlignment="1">
      <alignment horizontal="right" vertical="center" shrinkToFit="1"/>
    </xf>
    <xf numFmtId="177" fontId="4" fillId="2" borderId="3" xfId="0" applyNumberFormat="1" applyFont="1" applyFill="1" applyBorder="1" applyAlignment="1">
      <alignment horizontal="righ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181" fontId="4" fillId="2" borderId="4" xfId="0" applyNumberFormat="1" applyFont="1" applyFill="1" applyBorder="1" applyAlignment="1">
      <alignment horizontal="right" vertical="center" shrinkToFit="1"/>
    </xf>
    <xf numFmtId="181" fontId="4" fillId="2" borderId="2" xfId="0" applyNumberFormat="1" applyFont="1" applyFill="1" applyBorder="1" applyAlignment="1">
      <alignment horizontal="right" vertical="center" shrinkToFit="1"/>
    </xf>
    <xf numFmtId="0" fontId="11" fillId="2" borderId="0" xfId="0" applyFont="1" applyFill="1" applyAlignment="1">
      <alignment horizontal="right" vertical="center" shrinkToFit="1"/>
    </xf>
    <xf numFmtId="0" fontId="11" fillId="2" borderId="13" xfId="0" applyFont="1" applyFill="1" applyBorder="1" applyAlignment="1">
      <alignment horizontal="right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198" fontId="4" fillId="2" borderId="11" xfId="0" applyNumberFormat="1" applyFont="1" applyFill="1" applyBorder="1" applyAlignment="1">
      <alignment horizontal="center" vertical="center" shrinkToFit="1"/>
    </xf>
    <xf numFmtId="198" fontId="4" fillId="2" borderId="12" xfId="0" applyNumberFormat="1" applyFont="1" applyFill="1" applyBorder="1" applyAlignment="1">
      <alignment horizontal="center" vertical="center" shrinkToFit="1"/>
    </xf>
    <xf numFmtId="198" fontId="4" fillId="2" borderId="10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183" fontId="4" fillId="2" borderId="12" xfId="0" applyNumberFormat="1" applyFont="1" applyFill="1" applyBorder="1" applyAlignment="1">
      <alignment horizontal="center" vertical="center" shrinkToFit="1"/>
    </xf>
    <xf numFmtId="183" fontId="4" fillId="2" borderId="10" xfId="0" applyNumberFormat="1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vertical="center" shrinkToFit="1"/>
    </xf>
    <xf numFmtId="198" fontId="4" fillId="2" borderId="5" xfId="0" applyNumberFormat="1" applyFont="1" applyFill="1" applyBorder="1" applyAlignment="1">
      <alignment horizontal="center" vertical="center"/>
    </xf>
    <xf numFmtId="198" fontId="4" fillId="2" borderId="11" xfId="0" applyNumberFormat="1" applyFont="1" applyFill="1" applyBorder="1" applyAlignment="1">
      <alignment horizontal="center" vertical="center"/>
    </xf>
    <xf numFmtId="198" fontId="4" fillId="2" borderId="5" xfId="0" applyNumberFormat="1" applyFont="1" applyFill="1" applyBorder="1" applyAlignment="1">
      <alignment vertical="center" shrinkToFit="1"/>
    </xf>
    <xf numFmtId="198" fontId="4" fillId="2" borderId="11" xfId="0" applyNumberFormat="1" applyFont="1" applyFill="1" applyBorder="1" applyAlignment="1">
      <alignment vertical="center" shrinkToFit="1"/>
    </xf>
    <xf numFmtId="192" fontId="8" fillId="2" borderId="12" xfId="0" applyNumberFormat="1" applyFont="1" applyFill="1" applyBorder="1" applyAlignment="1">
      <alignment horizontal="center" vertical="center" shrinkToFit="1"/>
    </xf>
    <xf numFmtId="192" fontId="8" fillId="2" borderId="3" xfId="0" applyNumberFormat="1" applyFont="1" applyFill="1" applyBorder="1" applyAlignment="1">
      <alignment horizontal="center" vertical="center" shrinkToFit="1"/>
    </xf>
    <xf numFmtId="186" fontId="8" fillId="2" borderId="3" xfId="0" applyNumberFormat="1" applyFont="1" applyFill="1" applyBorder="1" applyAlignment="1">
      <alignment horizontal="center" vertical="center" shrinkToFit="1"/>
    </xf>
    <xf numFmtId="186" fontId="8" fillId="0" borderId="3" xfId="0" applyNumberFormat="1" applyFont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196" fontId="14" fillId="0" borderId="7" xfId="0" applyNumberFormat="1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right" vertical="center" shrinkToFit="1"/>
    </xf>
    <xf numFmtId="196" fontId="16" fillId="0" borderId="7" xfId="0" applyNumberFormat="1" applyFont="1" applyBorder="1" applyAlignment="1">
      <alignment horizontal="right" vertical="center" shrinkToFit="1"/>
    </xf>
    <xf numFmtId="197" fontId="4" fillId="2" borderId="9" xfId="0" applyNumberFormat="1" applyFont="1" applyFill="1" applyBorder="1" applyAlignment="1">
      <alignment horizontal="right" vertical="center" shrinkToFit="1"/>
    </xf>
    <xf numFmtId="197" fontId="16" fillId="0" borderId="8" xfId="0" applyNumberFormat="1" applyFont="1" applyBorder="1" applyAlignment="1">
      <alignment horizontal="right" vertical="center" shrinkToFit="1"/>
    </xf>
    <xf numFmtId="197" fontId="16" fillId="0" borderId="7" xfId="0" applyNumberFormat="1" applyFont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center" shrinkToFit="1"/>
    </xf>
    <xf numFmtId="196" fontId="14" fillId="0" borderId="13" xfId="0" applyNumberFormat="1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right" vertical="center" shrinkToFit="1"/>
    </xf>
    <xf numFmtId="196" fontId="16" fillId="0" borderId="13" xfId="0" applyNumberFormat="1" applyFont="1" applyBorder="1" applyAlignment="1">
      <alignment horizontal="right" vertical="center" shrinkToFit="1"/>
    </xf>
    <xf numFmtId="197" fontId="4" fillId="2" borderId="14" xfId="0" applyNumberFormat="1" applyFont="1" applyFill="1" applyBorder="1" applyAlignment="1">
      <alignment horizontal="right" vertical="center" shrinkToFit="1"/>
    </xf>
    <xf numFmtId="197" fontId="16" fillId="0" borderId="0" xfId="0" applyNumberFormat="1" applyFont="1" applyAlignment="1">
      <alignment horizontal="right" vertical="center" shrinkToFit="1"/>
    </xf>
    <xf numFmtId="197" fontId="16" fillId="0" borderId="13" xfId="0" applyNumberFormat="1" applyFont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right" vertical="center" shrinkToFit="1"/>
    </xf>
    <xf numFmtId="196" fontId="16" fillId="0" borderId="2" xfId="0" applyNumberFormat="1" applyFont="1" applyBorder="1" applyAlignment="1">
      <alignment horizontal="right" vertical="center" shrinkToFit="1"/>
    </xf>
    <xf numFmtId="197" fontId="4" fillId="2" borderId="4" xfId="0" applyNumberFormat="1" applyFont="1" applyFill="1" applyBorder="1" applyAlignment="1">
      <alignment horizontal="right" vertical="center" shrinkToFit="1"/>
    </xf>
    <xf numFmtId="197" fontId="16" fillId="0" borderId="3" xfId="0" applyNumberFormat="1" applyFont="1" applyBorder="1" applyAlignment="1">
      <alignment horizontal="right" vertical="center" shrinkToFit="1"/>
    </xf>
    <xf numFmtId="197" fontId="16" fillId="0" borderId="2" xfId="0" applyNumberFormat="1" applyFont="1" applyBorder="1" applyAlignment="1">
      <alignment horizontal="right" vertical="center" shrinkToFi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49" fontId="8" fillId="2" borderId="0" xfId="0" applyNumberFormat="1" applyFont="1" applyFill="1" applyAlignment="1">
      <alignment horizontal="center" vertical="center" shrinkToFit="1"/>
    </xf>
    <xf numFmtId="49" fontId="8" fillId="2" borderId="13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right" vertical="center"/>
    </xf>
    <xf numFmtId="178" fontId="4" fillId="2" borderId="11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 textRotation="255" shrinkToFit="1"/>
    </xf>
    <xf numFmtId="196" fontId="14" fillId="0" borderId="13" xfId="0" applyNumberFormat="1" applyFont="1" applyBorder="1" applyAlignment="1">
      <alignment horizontal="center" vertical="center" textRotation="255" shrinkToFit="1"/>
    </xf>
    <xf numFmtId="196" fontId="14" fillId="0" borderId="2" xfId="0" applyNumberFormat="1" applyFont="1" applyBorder="1" applyAlignment="1">
      <alignment horizontal="center" vertical="center" textRotation="255" shrinkToFit="1"/>
    </xf>
    <xf numFmtId="38" fontId="4" fillId="2" borderId="9" xfId="0" applyNumberFormat="1" applyFont="1" applyFill="1" applyBorder="1" applyAlignment="1">
      <alignment vertical="center" shrinkToFit="1"/>
    </xf>
    <xf numFmtId="38" fontId="4" fillId="2" borderId="0" xfId="0" applyNumberFormat="1" applyFont="1" applyFill="1" applyAlignment="1">
      <alignment vertical="center" shrinkToFit="1"/>
    </xf>
    <xf numFmtId="38" fontId="4" fillId="2" borderId="13" xfId="0" applyNumberFormat="1" applyFont="1" applyFill="1" applyBorder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38" fontId="4" fillId="2" borderId="14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horizontal="center"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38" fontId="4" fillId="2" borderId="4" xfId="0" applyNumberFormat="1" applyFont="1" applyFill="1" applyBorder="1" applyAlignment="1">
      <alignment vertical="center" shrinkToFit="1"/>
    </xf>
    <xf numFmtId="38" fontId="4" fillId="2" borderId="3" xfId="0" applyNumberFormat="1" applyFont="1" applyFill="1" applyBorder="1" applyAlignment="1">
      <alignment vertical="center" shrinkToFit="1"/>
    </xf>
    <xf numFmtId="38" fontId="4" fillId="2" borderId="2" xfId="0" applyNumberFormat="1" applyFont="1" applyFill="1" applyBorder="1" applyAlignment="1">
      <alignment vertical="center" shrinkToFit="1"/>
    </xf>
    <xf numFmtId="193" fontId="10" fillId="2" borderId="8" xfId="0" applyNumberFormat="1" applyFont="1" applyFill="1" applyBorder="1" applyAlignment="1">
      <alignment horizontal="center" vertical="center" shrinkToFit="1"/>
    </xf>
    <xf numFmtId="193" fontId="10" fillId="2" borderId="7" xfId="0" applyNumberFormat="1" applyFont="1" applyFill="1" applyBorder="1" applyAlignment="1">
      <alignment horizontal="center" vertical="center" shrinkToFit="1"/>
    </xf>
    <xf numFmtId="185" fontId="4" fillId="2" borderId="6" xfId="0" applyNumberFormat="1" applyFont="1" applyFill="1" applyBorder="1" applyAlignment="1">
      <alignment vertical="center" shrinkToFit="1"/>
    </xf>
    <xf numFmtId="181" fontId="4" fillId="2" borderId="9" xfId="0" applyNumberFormat="1" applyFont="1" applyFill="1" applyBorder="1" applyAlignment="1">
      <alignment vertical="center" shrinkToFit="1"/>
    </xf>
    <xf numFmtId="181" fontId="4" fillId="2" borderId="7" xfId="0" applyNumberFormat="1" applyFont="1" applyFill="1" applyBorder="1" applyAlignment="1">
      <alignment vertical="center" shrinkToFit="1"/>
    </xf>
    <xf numFmtId="185" fontId="4" fillId="2" borderId="15" xfId="0" applyNumberFormat="1" applyFont="1" applyFill="1" applyBorder="1" applyAlignment="1">
      <alignment vertical="center" shrinkToFit="1"/>
    </xf>
    <xf numFmtId="181" fontId="4" fillId="2" borderId="14" xfId="0" applyNumberFormat="1" applyFont="1" applyFill="1" applyBorder="1" applyAlignment="1">
      <alignment vertical="center" shrinkToFit="1"/>
    </xf>
    <xf numFmtId="181" fontId="4" fillId="2" borderId="13" xfId="0" applyNumberFormat="1" applyFont="1" applyFill="1" applyBorder="1" applyAlignment="1">
      <alignment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185" fontId="4" fillId="2" borderId="1" xfId="0" applyNumberFormat="1" applyFont="1" applyFill="1" applyBorder="1" applyAlignment="1">
      <alignment horizontal="right" vertical="center" shrinkToFit="1"/>
    </xf>
    <xf numFmtId="181" fontId="4" fillId="2" borderId="4" xfId="0" applyNumberFormat="1" applyFont="1" applyFill="1" applyBorder="1" applyAlignment="1">
      <alignment vertical="center" shrinkToFit="1"/>
    </xf>
    <xf numFmtId="181" fontId="4" fillId="2" borderId="2" xfId="0" applyNumberFormat="1" applyFont="1" applyFill="1" applyBorder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186" fontId="10" fillId="2" borderId="11" xfId="0" applyNumberFormat="1" applyFont="1" applyFill="1" applyBorder="1" applyAlignment="1">
      <alignment horizontal="center" vertical="center" shrinkToFit="1"/>
    </xf>
    <xf numFmtId="186" fontId="10" fillId="2" borderId="12" xfId="0" applyNumberFormat="1" applyFont="1" applyFill="1" applyBorder="1" applyAlignment="1">
      <alignment horizontal="center" vertical="center" shrinkToFit="1"/>
    </xf>
    <xf numFmtId="186" fontId="10" fillId="2" borderId="10" xfId="0" applyNumberFormat="1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184" fontId="4" fillId="2" borderId="6" xfId="0" applyNumberFormat="1" applyFont="1" applyFill="1" applyBorder="1" applyAlignment="1">
      <alignment horizontal="center" vertical="center" shrinkToFit="1"/>
    </xf>
    <xf numFmtId="184" fontId="4" fillId="2" borderId="9" xfId="0" applyNumberFormat="1" applyFont="1" applyFill="1" applyBorder="1" applyAlignment="1">
      <alignment horizontal="center" vertical="center" shrinkToFit="1"/>
    </xf>
    <xf numFmtId="184" fontId="4" fillId="2" borderId="7" xfId="0" applyNumberFormat="1" applyFont="1" applyFill="1" applyBorder="1" applyAlignment="1">
      <alignment horizontal="center" vertical="center" shrinkToFit="1"/>
    </xf>
    <xf numFmtId="190" fontId="4" fillId="2" borderId="11" xfId="0" applyNumberFormat="1" applyFont="1" applyFill="1" applyBorder="1" applyAlignment="1">
      <alignment vertical="center" shrinkToFit="1"/>
    </xf>
    <xf numFmtId="190" fontId="4" fillId="2" borderId="10" xfId="0" applyNumberFormat="1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88" fontId="4" fillId="2" borderId="11" xfId="0" applyNumberFormat="1" applyFont="1" applyFill="1" applyBorder="1" applyAlignment="1">
      <alignment horizontal="right" vertical="center" shrinkToFit="1"/>
    </xf>
    <xf numFmtId="188" fontId="4" fillId="2" borderId="10" xfId="0" applyNumberFormat="1" applyFont="1" applyFill="1" applyBorder="1" applyAlignment="1">
      <alignment horizontal="right" vertical="center" shrinkToFit="1"/>
    </xf>
    <xf numFmtId="0" fontId="10" fillId="2" borderId="5" xfId="0" applyFont="1" applyFill="1" applyBorder="1" applyAlignment="1">
      <alignment horizontal="center" vertical="center" textRotation="255" shrinkToFit="1"/>
    </xf>
    <xf numFmtId="179" fontId="4" fillId="2" borderId="11" xfId="0" applyNumberFormat="1" applyFont="1" applyFill="1" applyBorder="1" applyAlignment="1">
      <alignment horizontal="right" vertical="center" shrinkToFit="1"/>
    </xf>
    <xf numFmtId="179" fontId="4" fillId="2" borderId="10" xfId="0" applyNumberFormat="1" applyFont="1" applyFill="1" applyBorder="1" applyAlignment="1">
      <alignment horizontal="right" vertical="center" shrinkToFit="1"/>
    </xf>
    <xf numFmtId="185" fontId="4" fillId="2" borderId="11" xfId="0" applyNumberFormat="1" applyFont="1" applyFill="1" applyBorder="1" applyAlignment="1">
      <alignment vertical="center" shrinkToFit="1"/>
    </xf>
    <xf numFmtId="185" fontId="4" fillId="2" borderId="10" xfId="0" applyNumberFormat="1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textRotation="255" shrinkToFit="1"/>
    </xf>
    <xf numFmtId="181" fontId="4" fillId="2" borderId="11" xfId="0" applyNumberFormat="1" applyFont="1" applyFill="1" applyBorder="1" applyAlignment="1">
      <alignment vertical="center" shrinkToFit="1"/>
    </xf>
    <xf numFmtId="181" fontId="4" fillId="2" borderId="10" xfId="0" applyNumberFormat="1" applyFont="1" applyFill="1" applyBorder="1" applyAlignment="1">
      <alignment vertical="center" shrinkToFi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183" fontId="4" fillId="2" borderId="6" xfId="0" applyNumberFormat="1" applyFont="1" applyFill="1" applyBorder="1" applyAlignment="1">
      <alignment horizontal="center" vertical="center" shrinkToFit="1"/>
    </xf>
    <xf numFmtId="183" fontId="4" fillId="2" borderId="9" xfId="0" applyNumberFormat="1" applyFont="1" applyFill="1" applyBorder="1" applyAlignment="1">
      <alignment horizontal="center" vertical="center" shrinkToFit="1"/>
    </xf>
    <xf numFmtId="182" fontId="4" fillId="2" borderId="7" xfId="0" applyNumberFormat="1" applyFont="1" applyFill="1" applyBorder="1" applyAlignment="1">
      <alignment horizontal="center" vertical="center" shrinkToFit="1"/>
    </xf>
    <xf numFmtId="182" fontId="4" fillId="2" borderId="6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80" fontId="4" fillId="2" borderId="1" xfId="0" applyNumberFormat="1" applyFont="1" applyFill="1" applyBorder="1" applyAlignment="1">
      <alignment horizontal="center" vertical="center" shrinkToFit="1"/>
    </xf>
    <xf numFmtId="180" fontId="4" fillId="2" borderId="4" xfId="0" applyNumberFormat="1" applyFont="1" applyFill="1" applyBorder="1" applyAlignment="1">
      <alignment horizontal="center" vertical="center" shrinkToFit="1"/>
    </xf>
    <xf numFmtId="180" fontId="4" fillId="2" borderId="2" xfId="0" applyNumberFormat="1" applyFont="1" applyFill="1" applyBorder="1" applyAlignment="1">
      <alignment horizontal="center" vertical="center" shrinkToFit="1"/>
    </xf>
    <xf numFmtId="0" fontId="17" fillId="0" borderId="16" xfId="1" applyBorder="1" applyAlignment="1">
      <alignment horizontal="center" vertical="center"/>
    </xf>
    <xf numFmtId="0" fontId="17" fillId="0" borderId="17" xfId="1" applyBorder="1" applyAlignment="1">
      <alignment horizontal="center" vertical="center"/>
    </xf>
    <xf numFmtId="0" fontId="17" fillId="0" borderId="18" xfId="1" applyBorder="1" applyAlignment="1">
      <alignment horizontal="center" vertical="center"/>
    </xf>
    <xf numFmtId="43" fontId="19" fillId="0" borderId="19" xfId="1" applyNumberFormat="1" applyFont="1" applyBorder="1" applyProtection="1">
      <alignment vertical="center"/>
      <protection locked="0"/>
    </xf>
    <xf numFmtId="0" fontId="17" fillId="0" borderId="20" xfId="1" applyBorder="1" applyAlignment="1">
      <alignment horizontal="center" vertical="center"/>
    </xf>
    <xf numFmtId="0" fontId="17" fillId="0" borderId="19" xfId="1" applyBorder="1" applyAlignment="1">
      <alignment horizontal="center" vertical="center"/>
    </xf>
    <xf numFmtId="0" fontId="17" fillId="0" borderId="21" xfId="1" applyBorder="1" applyAlignment="1">
      <alignment horizontal="center" vertical="center"/>
    </xf>
    <xf numFmtId="14" fontId="20" fillId="0" borderId="20" xfId="1" applyNumberFormat="1" applyFont="1" applyBorder="1" applyAlignment="1" applyProtection="1">
      <alignment horizontal="center" vertical="center"/>
      <protection locked="0"/>
    </xf>
    <xf numFmtId="0" fontId="17" fillId="0" borderId="0" xfId="1">
      <alignment vertical="center"/>
    </xf>
    <xf numFmtId="0" fontId="17" fillId="0" borderId="22" xfId="1" applyBorder="1" applyAlignment="1">
      <alignment horizontal="center" vertical="center"/>
    </xf>
    <xf numFmtId="0" fontId="17" fillId="0" borderId="10" xfId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43" fontId="19" fillId="0" borderId="3" xfId="1" applyNumberFormat="1" applyFont="1" applyBorder="1" applyProtection="1">
      <alignment vertical="center"/>
      <protection locked="0"/>
    </xf>
    <xf numFmtId="43" fontId="19" fillId="0" borderId="23" xfId="1" applyNumberFormat="1" applyFont="1" applyBorder="1" applyProtection="1">
      <alignment vertical="center"/>
      <protection locked="0"/>
    </xf>
    <xf numFmtId="0" fontId="17" fillId="0" borderId="24" xfId="1" applyBorder="1" applyAlignment="1">
      <alignment horizontal="center" vertical="center"/>
    </xf>
    <xf numFmtId="0" fontId="17" fillId="0" borderId="3" xfId="1" applyBorder="1" applyAlignment="1">
      <alignment horizontal="center" vertical="center"/>
    </xf>
    <xf numFmtId="0" fontId="17" fillId="0" borderId="23" xfId="1" applyBorder="1" applyAlignment="1">
      <alignment horizontal="center" vertical="center"/>
    </xf>
    <xf numFmtId="0" fontId="20" fillId="0" borderId="24" xfId="1" applyFont="1" applyBorder="1" applyProtection="1">
      <alignment vertical="center"/>
      <protection locked="0"/>
    </xf>
    <xf numFmtId="43" fontId="19" fillId="0" borderId="8" xfId="1" applyNumberFormat="1" applyFont="1" applyBorder="1" applyProtection="1">
      <alignment vertical="center"/>
      <protection locked="0"/>
    </xf>
    <xf numFmtId="201" fontId="19" fillId="0" borderId="9" xfId="1" applyNumberFormat="1" applyFont="1" applyBorder="1" applyProtection="1">
      <alignment vertical="center"/>
      <protection locked="0"/>
    </xf>
    <xf numFmtId="201" fontId="19" fillId="0" borderId="8" xfId="1" applyNumberFormat="1" applyFont="1" applyBorder="1" applyProtection="1">
      <alignment vertical="center"/>
      <protection locked="0"/>
    </xf>
    <xf numFmtId="201" fontId="19" fillId="0" borderId="25" xfId="1" applyNumberFormat="1" applyFont="1" applyBorder="1" applyProtection="1">
      <alignment vertical="center"/>
      <protection locked="0"/>
    </xf>
    <xf numFmtId="202" fontId="17" fillId="0" borderId="26" xfId="1" applyNumberFormat="1" applyBorder="1" applyAlignment="1">
      <alignment horizontal="center" vertical="center"/>
    </xf>
    <xf numFmtId="190" fontId="19" fillId="0" borderId="9" xfId="1" applyNumberFormat="1" applyFont="1" applyBorder="1" applyProtection="1">
      <alignment vertical="center"/>
      <protection locked="0"/>
    </xf>
    <xf numFmtId="191" fontId="19" fillId="0" borderId="8" xfId="1" applyNumberFormat="1" applyFont="1" applyBorder="1" applyProtection="1">
      <alignment vertical="center"/>
      <protection locked="0"/>
    </xf>
    <xf numFmtId="203" fontId="19" fillId="0" borderId="25" xfId="1" applyNumberFormat="1" applyFont="1" applyBorder="1" applyProtection="1">
      <alignment vertical="center"/>
      <protection locked="0"/>
    </xf>
    <xf numFmtId="194" fontId="19" fillId="0" borderId="4" xfId="1" applyNumberFormat="1" applyFont="1" applyBorder="1" applyProtection="1">
      <alignment vertical="center"/>
      <protection locked="0"/>
    </xf>
    <xf numFmtId="194" fontId="19" fillId="0" borderId="3" xfId="1" applyNumberFormat="1" applyFont="1" applyBorder="1" applyProtection="1">
      <alignment vertical="center"/>
      <protection locked="0"/>
    </xf>
    <xf numFmtId="194" fontId="19" fillId="0" borderId="23" xfId="1" applyNumberFormat="1" applyFont="1" applyBorder="1" applyProtection="1">
      <alignment vertical="center"/>
      <protection locked="0"/>
    </xf>
    <xf numFmtId="190" fontId="19" fillId="0" borderId="4" xfId="1" applyNumberFormat="1" applyFont="1" applyBorder="1" applyProtection="1">
      <alignment vertical="center"/>
      <protection locked="0"/>
    </xf>
    <xf numFmtId="191" fontId="19" fillId="0" borderId="3" xfId="1" applyNumberFormat="1" applyFont="1" applyBorder="1" applyProtection="1">
      <alignment vertical="center"/>
      <protection locked="0"/>
    </xf>
    <xf numFmtId="203" fontId="19" fillId="0" borderId="23" xfId="1" applyNumberFormat="1" applyFont="1" applyBorder="1" applyProtection="1">
      <alignment vertical="center"/>
      <protection locked="0"/>
    </xf>
    <xf numFmtId="0" fontId="17" fillId="0" borderId="12" xfId="1" applyBorder="1" applyAlignment="1">
      <alignment horizontal="center" vertical="center"/>
    </xf>
    <xf numFmtId="204" fontId="19" fillId="0" borderId="25" xfId="1" applyNumberFormat="1" applyFont="1" applyBorder="1" applyProtection="1">
      <alignment vertical="center"/>
      <protection locked="0"/>
    </xf>
    <xf numFmtId="205" fontId="19" fillId="0" borderId="8" xfId="1" applyNumberFormat="1" applyFont="1" applyBorder="1" applyProtection="1">
      <alignment vertical="center"/>
      <protection locked="0"/>
    </xf>
    <xf numFmtId="205" fontId="19" fillId="0" borderId="3" xfId="1" applyNumberFormat="1" applyFont="1" applyBorder="1" applyProtection="1">
      <alignment vertical="center"/>
      <protection locked="0"/>
    </xf>
    <xf numFmtId="205" fontId="19" fillId="0" borderId="23" xfId="1" applyNumberFormat="1" applyFont="1" applyBorder="1" applyProtection="1">
      <alignment vertical="center"/>
      <protection locked="0"/>
    </xf>
    <xf numFmtId="0" fontId="17" fillId="0" borderId="22" xfId="1" applyBorder="1" applyAlignment="1">
      <alignment horizontal="center" vertical="center" wrapText="1"/>
    </xf>
    <xf numFmtId="41" fontId="19" fillId="0" borderId="8" xfId="1" applyNumberFormat="1" applyFont="1" applyBorder="1" applyAlignment="1" applyProtection="1">
      <alignment horizontal="center" vertical="center"/>
      <protection locked="0"/>
    </xf>
    <xf numFmtId="0" fontId="17" fillId="0" borderId="26" xfId="1" applyBorder="1" applyAlignment="1">
      <alignment horizontal="center" vertical="center"/>
    </xf>
    <xf numFmtId="206" fontId="19" fillId="0" borderId="9" xfId="1" applyNumberFormat="1" applyFont="1" applyBorder="1" applyProtection="1">
      <alignment vertical="center"/>
      <protection locked="0"/>
    </xf>
    <xf numFmtId="206" fontId="19" fillId="0" borderId="8" xfId="1" applyNumberFormat="1" applyFont="1" applyBorder="1" applyProtection="1">
      <alignment vertical="center"/>
      <protection locked="0"/>
    </xf>
    <xf numFmtId="206" fontId="19" fillId="0" borderId="25" xfId="1" applyNumberFormat="1" applyFont="1" applyBorder="1" applyProtection="1">
      <alignment vertical="center"/>
      <protection locked="0"/>
    </xf>
    <xf numFmtId="0" fontId="17" fillId="0" borderId="0" xfId="1" applyAlignment="1">
      <alignment horizontal="center" vertical="center"/>
    </xf>
    <xf numFmtId="41" fontId="19" fillId="0" borderId="3" xfId="1" applyNumberFormat="1" applyFont="1" applyBorder="1" applyAlignment="1" applyProtection="1">
      <alignment horizontal="center" vertical="center"/>
      <protection locked="0"/>
    </xf>
    <xf numFmtId="41" fontId="19" fillId="0" borderId="23" xfId="1" applyNumberFormat="1" applyFont="1" applyBorder="1" applyAlignment="1" applyProtection="1">
      <alignment horizontal="center" vertical="center"/>
      <protection locked="0"/>
    </xf>
    <xf numFmtId="206" fontId="19" fillId="0" borderId="4" xfId="1" applyNumberFormat="1" applyFont="1" applyBorder="1" applyProtection="1">
      <alignment vertical="center"/>
      <protection locked="0"/>
    </xf>
    <xf numFmtId="206" fontId="19" fillId="0" borderId="3" xfId="1" applyNumberFormat="1" applyFont="1" applyBorder="1" applyProtection="1">
      <alignment vertical="center"/>
      <protection locked="0"/>
    </xf>
    <xf numFmtId="206" fontId="19" fillId="0" borderId="23" xfId="1" applyNumberFormat="1" applyFont="1" applyBorder="1" applyProtection="1">
      <alignment vertical="center"/>
      <protection locked="0"/>
    </xf>
    <xf numFmtId="41" fontId="19" fillId="0" borderId="8" xfId="1" applyNumberFormat="1" applyFont="1" applyBorder="1" applyProtection="1">
      <alignment vertical="center"/>
      <protection locked="0"/>
    </xf>
    <xf numFmtId="41" fontId="19" fillId="0" borderId="3" xfId="1" applyNumberFormat="1" applyFont="1" applyBorder="1" applyProtection="1">
      <alignment vertical="center"/>
      <protection locked="0"/>
    </xf>
    <xf numFmtId="41" fontId="19" fillId="0" borderId="23" xfId="1" applyNumberFormat="1" applyFont="1" applyBorder="1" applyProtection="1">
      <alignment vertical="center"/>
      <protection locked="0"/>
    </xf>
    <xf numFmtId="0" fontId="17" fillId="0" borderId="27" xfId="1" applyBorder="1" applyAlignment="1">
      <alignment horizontal="center" vertical="center"/>
    </xf>
    <xf numFmtId="206" fontId="19" fillId="0" borderId="28" xfId="1" applyNumberFormat="1" applyFont="1" applyBorder="1" applyProtection="1">
      <alignment vertical="center"/>
      <protection locked="0"/>
    </xf>
    <xf numFmtId="206" fontId="19" fillId="0" borderId="29" xfId="1" applyNumberFormat="1" applyFont="1" applyBorder="1" applyProtection="1">
      <alignment vertical="center"/>
      <protection locked="0"/>
    </xf>
    <xf numFmtId="206" fontId="19" fillId="0" borderId="30" xfId="1" applyNumberFormat="1" applyFont="1" applyBorder="1" applyProtection="1">
      <alignment vertical="center"/>
      <protection locked="0"/>
    </xf>
    <xf numFmtId="0" fontId="17" fillId="0" borderId="20" xfId="1" applyBorder="1">
      <alignment vertical="center"/>
    </xf>
    <xf numFmtId="0" fontId="17" fillId="0" borderId="31" xfId="1" applyBorder="1" applyAlignment="1">
      <alignment horizontal="center" vertical="center"/>
    </xf>
    <xf numFmtId="0" fontId="17" fillId="0" borderId="32" xfId="1" applyBorder="1" applyAlignment="1">
      <alignment horizontal="center" vertical="center"/>
    </xf>
    <xf numFmtId="0" fontId="17" fillId="0" borderId="33" xfId="1" applyBorder="1" applyAlignment="1">
      <alignment horizontal="center" vertical="center"/>
    </xf>
    <xf numFmtId="41" fontId="19" fillId="0" borderId="29" xfId="1" applyNumberFormat="1" applyFont="1" applyBorder="1" applyProtection="1">
      <alignment vertical="center"/>
      <protection locked="0"/>
    </xf>
    <xf numFmtId="41" fontId="19" fillId="0" borderId="30" xfId="1" applyNumberFormat="1" applyFont="1" applyBorder="1" applyProtection="1">
      <alignment vertical="center"/>
      <protection locked="0"/>
    </xf>
    <xf numFmtId="205" fontId="21" fillId="0" borderId="0" xfId="1" applyNumberFormat="1" applyFont="1">
      <alignment vertical="center"/>
    </xf>
    <xf numFmtId="207" fontId="19" fillId="0" borderId="9" xfId="1" applyNumberFormat="1" applyFont="1" applyBorder="1" applyProtection="1">
      <alignment vertical="center"/>
      <protection locked="0"/>
    </xf>
    <xf numFmtId="207" fontId="19" fillId="0" borderId="8" xfId="1" applyNumberFormat="1" applyFont="1" applyBorder="1" applyProtection="1">
      <alignment vertical="center"/>
      <protection locked="0"/>
    </xf>
    <xf numFmtId="207" fontId="19" fillId="0" borderId="25" xfId="1" applyNumberFormat="1" applyFont="1" applyBorder="1" applyProtection="1">
      <alignment vertical="center"/>
      <protection locked="0"/>
    </xf>
    <xf numFmtId="207" fontId="19" fillId="0" borderId="4" xfId="1" applyNumberFormat="1" applyFont="1" applyBorder="1" applyProtection="1">
      <alignment vertical="center"/>
      <protection locked="0"/>
    </xf>
    <xf numFmtId="207" fontId="19" fillId="0" borderId="3" xfId="1" applyNumberFormat="1" applyFont="1" applyBorder="1" applyProtection="1">
      <alignment vertical="center"/>
      <protection locked="0"/>
    </xf>
    <xf numFmtId="207" fontId="19" fillId="0" borderId="23" xfId="1" applyNumberFormat="1" applyFont="1" applyBorder="1" applyProtection="1">
      <alignment vertical="center"/>
      <protection locked="0"/>
    </xf>
    <xf numFmtId="208" fontId="19" fillId="0" borderId="3" xfId="1" applyNumberFormat="1" applyFont="1" applyBorder="1" applyProtection="1">
      <alignment vertical="center"/>
      <protection locked="0"/>
    </xf>
    <xf numFmtId="208" fontId="19" fillId="0" borderId="23" xfId="1" applyNumberFormat="1" applyFont="1" applyBorder="1" applyProtection="1">
      <alignment vertical="center"/>
      <protection locked="0"/>
    </xf>
    <xf numFmtId="207" fontId="19" fillId="0" borderId="0" xfId="1" applyNumberFormat="1" applyFont="1" applyProtection="1">
      <alignment vertical="center"/>
      <protection locked="0"/>
    </xf>
    <xf numFmtId="207" fontId="19" fillId="0" borderId="34" xfId="1" applyNumberFormat="1" applyFont="1" applyBorder="1" applyProtection="1">
      <alignment vertical="center"/>
      <protection locked="0"/>
    </xf>
    <xf numFmtId="209" fontId="19" fillId="0" borderId="4" xfId="1" applyNumberFormat="1" applyFont="1" applyBorder="1" applyProtection="1">
      <alignment vertical="center"/>
      <protection locked="0"/>
    </xf>
    <xf numFmtId="209" fontId="19" fillId="0" borderId="3" xfId="1" applyNumberFormat="1" applyFont="1" applyBorder="1" applyProtection="1">
      <alignment vertical="center"/>
      <protection locked="0"/>
    </xf>
    <xf numFmtId="209" fontId="19" fillId="0" borderId="23" xfId="1" applyNumberFormat="1" applyFont="1" applyBorder="1" applyProtection="1">
      <alignment vertical="center"/>
      <protection locked="0"/>
    </xf>
    <xf numFmtId="209" fontId="19" fillId="0" borderId="9" xfId="1" applyNumberFormat="1" applyFont="1" applyBorder="1" applyProtection="1">
      <alignment vertical="center"/>
      <protection locked="0"/>
    </xf>
    <xf numFmtId="209" fontId="19" fillId="0" borderId="8" xfId="1" applyNumberFormat="1" applyFont="1" applyBorder="1" applyProtection="1">
      <alignment vertical="center"/>
      <protection locked="0"/>
    </xf>
    <xf numFmtId="209" fontId="19" fillId="0" borderId="25" xfId="1" applyNumberFormat="1" applyFont="1" applyBorder="1" applyProtection="1">
      <alignment vertical="center"/>
      <protection locked="0"/>
    </xf>
    <xf numFmtId="0" fontId="17" fillId="0" borderId="26" xfId="1" applyBorder="1" applyAlignment="1">
      <alignment horizontal="center" vertical="center" wrapText="1"/>
    </xf>
    <xf numFmtId="0" fontId="17" fillId="0" borderId="35" xfId="1" applyBorder="1" applyAlignment="1">
      <alignment horizontal="center" vertical="center"/>
    </xf>
    <xf numFmtId="0" fontId="17" fillId="0" borderId="8" xfId="1" applyBorder="1" applyAlignment="1">
      <alignment horizontal="center" vertical="center"/>
    </xf>
    <xf numFmtId="0" fontId="17" fillId="0" borderId="7" xfId="1" applyBorder="1" applyAlignment="1">
      <alignment horizontal="center" vertical="center"/>
    </xf>
    <xf numFmtId="0" fontId="17" fillId="0" borderId="36" xfId="1" applyBorder="1" applyAlignment="1">
      <alignment horizontal="center" vertical="center"/>
    </xf>
    <xf numFmtId="0" fontId="17" fillId="0" borderId="29" xfId="1" applyBorder="1" applyAlignment="1">
      <alignment horizontal="center" vertical="center"/>
    </xf>
    <xf numFmtId="0" fontId="17" fillId="0" borderId="37" xfId="1" applyBorder="1" applyAlignment="1">
      <alignment horizontal="center" vertical="center"/>
    </xf>
    <xf numFmtId="209" fontId="19" fillId="0" borderId="28" xfId="1" applyNumberFormat="1" applyFont="1" applyBorder="1" applyProtection="1">
      <alignment vertical="center"/>
      <protection locked="0"/>
    </xf>
    <xf numFmtId="209" fontId="19" fillId="0" borderId="29" xfId="1" applyNumberFormat="1" applyFont="1" applyBorder="1" applyProtection="1">
      <alignment vertical="center"/>
      <protection locked="0"/>
    </xf>
    <xf numFmtId="209" fontId="19" fillId="0" borderId="30" xfId="1" applyNumberFormat="1" applyFont="1" applyBorder="1" applyProtection="1">
      <alignment vertical="center"/>
      <protection locked="0"/>
    </xf>
    <xf numFmtId="208" fontId="19" fillId="0" borderId="29" xfId="1" applyNumberFormat="1" applyFont="1" applyBorder="1" applyProtection="1">
      <alignment vertical="center"/>
      <protection locked="0"/>
    </xf>
    <xf numFmtId="208" fontId="19" fillId="0" borderId="30" xfId="1" applyNumberFormat="1" applyFont="1" applyBorder="1" applyProtection="1">
      <alignment vertical="center"/>
      <protection locked="0"/>
    </xf>
  </cellXfs>
  <cellStyles count="2">
    <cellStyle name="標準" xfId="0" builtinId="0"/>
    <cellStyle name="標準 4" xfId="1" xr:uid="{C0192758-FF91-4B4A-88C2-17DDCCAFA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97;&#12398;&#22806;&#38651;1911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海相場込(送信用)20"/>
      <sheetName val="入力"/>
      <sheetName val="比較表"/>
      <sheetName val="通常版(データ元)"/>
      <sheetName val="共進用"/>
      <sheetName val="上海相場込(送信用)"/>
      <sheetName val="data"/>
      <sheetName val="xlsx"/>
      <sheetName val="携帯メール配信用・山本金属商会TEL連絡用"/>
      <sheetName val="谷口TEL連絡用"/>
      <sheetName val="計算"/>
    </sheetNames>
    <sheetDataSet>
      <sheetData sheetId="0"/>
      <sheetData sheetId="1">
        <row r="2">
          <cell r="B2">
            <v>10903</v>
          </cell>
        </row>
        <row r="3">
          <cell r="B3">
            <v>1563</v>
          </cell>
        </row>
        <row r="4">
          <cell r="B4">
            <v>10855</v>
          </cell>
          <cell r="C4">
            <v>10865</v>
          </cell>
        </row>
        <row r="5">
          <cell r="B5">
            <v>1800</v>
          </cell>
          <cell r="C5">
            <v>1825</v>
          </cell>
        </row>
        <row r="7">
          <cell r="B7">
            <v>58460</v>
          </cell>
          <cell r="C7">
            <v>21750</v>
          </cell>
          <cell r="D7">
            <v>25855</v>
          </cell>
          <cell r="E7">
            <v>164250</v>
          </cell>
          <cell r="F7">
            <v>17865</v>
          </cell>
          <cell r="G7">
            <v>13500</v>
          </cell>
          <cell r="H7">
            <v>165850</v>
          </cell>
          <cell r="I7">
            <v>11150</v>
          </cell>
          <cell r="J7">
            <v>350000</v>
          </cell>
        </row>
        <row r="8">
          <cell r="B8">
            <v>58465</v>
          </cell>
          <cell r="C8">
            <v>21760</v>
          </cell>
          <cell r="D8">
            <v>25860</v>
          </cell>
          <cell r="E8">
            <v>164500</v>
          </cell>
          <cell r="F8">
            <v>17870</v>
          </cell>
          <cell r="G8">
            <v>13600</v>
          </cell>
          <cell r="H8">
            <v>165950</v>
          </cell>
          <cell r="I8">
            <v>11250</v>
          </cell>
          <cell r="J8">
            <v>355000</v>
          </cell>
        </row>
        <row r="9">
          <cell r="B9">
            <v>58635</v>
          </cell>
          <cell r="C9">
            <v>21755</v>
          </cell>
          <cell r="D9">
            <v>26020</v>
          </cell>
          <cell r="E9">
            <v>163650</v>
          </cell>
          <cell r="F9">
            <v>18140</v>
          </cell>
          <cell r="G9">
            <v>13580</v>
          </cell>
          <cell r="H9">
            <v>163600</v>
          </cell>
          <cell r="I9">
            <v>11150</v>
          </cell>
        </row>
        <row r="10">
          <cell r="B10">
            <v>58655</v>
          </cell>
          <cell r="C10">
            <v>21775</v>
          </cell>
          <cell r="D10">
            <v>26040</v>
          </cell>
          <cell r="E10">
            <v>164150</v>
          </cell>
          <cell r="F10">
            <v>18160</v>
          </cell>
          <cell r="G10">
            <v>13680</v>
          </cell>
          <cell r="H10">
            <v>163850</v>
          </cell>
          <cell r="I10">
            <v>11250</v>
          </cell>
        </row>
        <row r="11">
          <cell r="B11">
            <v>58730</v>
          </cell>
          <cell r="C11">
            <v>21630</v>
          </cell>
          <cell r="D11">
            <v>25290</v>
          </cell>
          <cell r="E11">
            <v>164000</v>
          </cell>
          <cell r="F11">
            <v>17810</v>
          </cell>
          <cell r="G11">
            <v>12900</v>
          </cell>
          <cell r="H11">
            <v>165550</v>
          </cell>
          <cell r="I11">
            <v>11150</v>
          </cell>
        </row>
        <row r="12">
          <cell r="B12">
            <v>58750</v>
          </cell>
          <cell r="C12">
            <v>21650</v>
          </cell>
          <cell r="D12">
            <v>25310</v>
          </cell>
          <cell r="E12">
            <v>164500</v>
          </cell>
          <cell r="F12">
            <v>17820</v>
          </cell>
          <cell r="G12">
            <v>13000</v>
          </cell>
          <cell r="H12">
            <v>165600</v>
          </cell>
          <cell r="I12">
            <v>11250</v>
          </cell>
        </row>
        <row r="13">
          <cell r="B13">
            <v>58870</v>
          </cell>
          <cell r="C13">
            <v>21680</v>
          </cell>
          <cell r="D13">
            <v>25420</v>
          </cell>
          <cell r="E13">
            <v>164000</v>
          </cell>
          <cell r="F13">
            <v>18080</v>
          </cell>
          <cell r="G13">
            <v>12900</v>
          </cell>
          <cell r="H13">
            <v>163500</v>
          </cell>
          <cell r="I13">
            <v>11150</v>
          </cell>
        </row>
        <row r="14">
          <cell r="B14">
            <v>58890</v>
          </cell>
          <cell r="C14">
            <v>21700</v>
          </cell>
          <cell r="D14">
            <v>25440</v>
          </cell>
          <cell r="E14">
            <v>164500</v>
          </cell>
          <cell r="F14">
            <v>18100</v>
          </cell>
          <cell r="G14">
            <v>13000</v>
          </cell>
          <cell r="H14">
            <v>163750</v>
          </cell>
          <cell r="I14">
            <v>11250</v>
          </cell>
        </row>
        <row r="15">
          <cell r="B15">
            <v>58765</v>
          </cell>
          <cell r="F15">
            <v>18145</v>
          </cell>
        </row>
        <row r="16">
          <cell r="B16">
            <v>58775</v>
          </cell>
          <cell r="F16">
            <v>18150</v>
          </cell>
        </row>
        <row r="17">
          <cell r="B17">
            <v>100531</v>
          </cell>
          <cell r="C17">
            <v>45298</v>
          </cell>
          <cell r="D17">
            <v>111001</v>
          </cell>
          <cell r="E17">
            <v>3597</v>
          </cell>
          <cell r="F17">
            <v>310189</v>
          </cell>
          <cell r="G17">
            <v>131</v>
          </cell>
          <cell r="H17">
            <v>72749</v>
          </cell>
          <cell r="I17">
            <v>499</v>
          </cell>
        </row>
        <row r="18">
          <cell r="B18">
            <v>251475</v>
          </cell>
          <cell r="C18">
            <v>70075</v>
          </cell>
          <cell r="D18">
            <v>53875</v>
          </cell>
          <cell r="E18">
            <v>6140</v>
          </cell>
          <cell r="F18">
            <v>953900</v>
          </cell>
          <cell r="G18">
            <v>6040</v>
          </cell>
          <cell r="H18">
            <v>69180</v>
          </cell>
          <cell r="I18">
            <v>58380</v>
          </cell>
        </row>
        <row r="20">
          <cell r="G20">
            <v>150920</v>
          </cell>
          <cell r="H20">
            <v>18035</v>
          </cell>
        </row>
        <row r="21">
          <cell r="G21">
            <v>150945</v>
          </cell>
        </row>
        <row r="28">
          <cell r="B28">
            <v>46970</v>
          </cell>
          <cell r="C28">
            <v>28030</v>
          </cell>
          <cell r="D28">
            <v>47020</v>
          </cell>
        </row>
        <row r="29">
          <cell r="B29">
            <v>13985</v>
          </cell>
          <cell r="C29">
            <v>16780</v>
          </cell>
          <cell r="D29">
            <v>13910</v>
          </cell>
        </row>
        <row r="30">
          <cell r="B30">
            <v>19010</v>
          </cell>
          <cell r="C30">
            <v>5180</v>
          </cell>
          <cell r="D30">
            <v>19015</v>
          </cell>
        </row>
        <row r="31">
          <cell r="B31">
            <v>16530</v>
          </cell>
          <cell r="C31">
            <v>770</v>
          </cell>
          <cell r="D31">
            <v>16460</v>
          </cell>
        </row>
      </sheetData>
      <sheetData sheetId="2"/>
      <sheetData sheetId="3">
        <row r="3">
          <cell r="B3">
            <v>5696</v>
          </cell>
          <cell r="C3">
            <v>5696.5</v>
          </cell>
          <cell r="D3">
            <v>5697.5</v>
          </cell>
          <cell r="E3">
            <v>5699.5</v>
          </cell>
        </row>
        <row r="5">
          <cell r="B5">
            <v>5723.5</v>
          </cell>
          <cell r="C5">
            <v>5724.5</v>
          </cell>
          <cell r="D5">
            <v>5724</v>
          </cell>
          <cell r="E5">
            <v>5726</v>
          </cell>
        </row>
        <row r="6">
          <cell r="E6">
            <v>87239</v>
          </cell>
        </row>
        <row r="8">
          <cell r="B8">
            <v>16150</v>
          </cell>
          <cell r="C8">
            <v>16175</v>
          </cell>
          <cell r="D8">
            <v>16255</v>
          </cell>
          <cell r="E8">
            <v>16305</v>
          </cell>
        </row>
        <row r="10">
          <cell r="B10">
            <v>16155</v>
          </cell>
          <cell r="C10">
            <v>16160</v>
          </cell>
          <cell r="D10">
            <v>16250</v>
          </cell>
          <cell r="E10">
            <v>16300</v>
          </cell>
        </row>
        <row r="11">
          <cell r="E11">
            <v>6749</v>
          </cell>
        </row>
        <row r="13">
          <cell r="B13">
            <v>2084</v>
          </cell>
          <cell r="C13">
            <v>2085</v>
          </cell>
          <cell r="D13">
            <v>2086.5</v>
          </cell>
          <cell r="E13">
            <v>2088.5</v>
          </cell>
          <cell r="J13">
            <v>1499.65</v>
          </cell>
          <cell r="M13">
            <v>1503.25</v>
          </cell>
        </row>
        <row r="14">
          <cell r="L14">
            <v>1713.8</v>
          </cell>
        </row>
        <row r="15">
          <cell r="B15">
            <v>2088</v>
          </cell>
          <cell r="C15">
            <v>2090</v>
          </cell>
          <cell r="D15">
            <v>2087</v>
          </cell>
          <cell r="E15">
            <v>2089</v>
          </cell>
          <cell r="L15">
            <v>13</v>
          </cell>
          <cell r="O15">
            <v>14</v>
          </cell>
        </row>
        <row r="16">
          <cell r="E16">
            <v>51248</v>
          </cell>
          <cell r="L16">
            <v>107.36</v>
          </cell>
        </row>
        <row r="17">
          <cell r="L17">
            <v>106.55</v>
          </cell>
          <cell r="O17">
            <v>106.65</v>
          </cell>
        </row>
        <row r="18">
          <cell r="B18">
            <v>2256</v>
          </cell>
          <cell r="C18">
            <v>2257</v>
          </cell>
          <cell r="D18">
            <v>2263.5</v>
          </cell>
          <cell r="E18">
            <v>2265.5</v>
          </cell>
        </row>
        <row r="19">
          <cell r="J19">
            <v>46340</v>
          </cell>
          <cell r="O19">
            <v>62912</v>
          </cell>
        </row>
        <row r="20">
          <cell r="B20">
            <v>2255</v>
          </cell>
          <cell r="C20">
            <v>2256</v>
          </cell>
          <cell r="D20">
            <v>2264</v>
          </cell>
          <cell r="E20">
            <v>2266</v>
          </cell>
          <cell r="J20">
            <v>14315</v>
          </cell>
          <cell r="O20">
            <v>34290</v>
          </cell>
        </row>
        <row r="21">
          <cell r="E21">
            <v>93476</v>
          </cell>
          <cell r="J21">
            <v>18545</v>
          </cell>
          <cell r="O21">
            <v>40392</v>
          </cell>
        </row>
        <row r="22">
          <cell r="J22">
            <v>16990</v>
          </cell>
          <cell r="O22">
            <v>33940</v>
          </cell>
        </row>
        <row r="23">
          <cell r="B23">
            <v>1750.5</v>
          </cell>
          <cell r="C23">
            <v>1751</v>
          </cell>
          <cell r="D23">
            <v>1751</v>
          </cell>
          <cell r="E23">
            <v>1753</v>
          </cell>
        </row>
        <row r="25">
          <cell r="B25">
            <v>1780</v>
          </cell>
          <cell r="C25">
            <v>1781</v>
          </cell>
          <cell r="D25">
            <v>1781</v>
          </cell>
          <cell r="E25">
            <v>1783</v>
          </cell>
        </row>
        <row r="26">
          <cell r="E26">
            <v>286870</v>
          </cell>
        </row>
        <row r="28">
          <cell r="B28">
            <v>1190</v>
          </cell>
          <cell r="C28">
            <v>1195</v>
          </cell>
          <cell r="D28">
            <v>1177</v>
          </cell>
          <cell r="E28">
            <v>1187</v>
          </cell>
          <cell r="L28">
            <v>15.34</v>
          </cell>
        </row>
        <row r="29">
          <cell r="K29">
            <v>329575</v>
          </cell>
          <cell r="O29">
            <v>0</v>
          </cell>
        </row>
        <row r="30">
          <cell r="B30">
            <v>1190</v>
          </cell>
          <cell r="C30">
            <v>1195</v>
          </cell>
          <cell r="D30">
            <v>1175</v>
          </cell>
          <cell r="E30">
            <v>1185</v>
          </cell>
          <cell r="K30">
            <v>6190</v>
          </cell>
          <cell r="O30">
            <v>0</v>
          </cell>
        </row>
        <row r="31">
          <cell r="E31">
            <v>357</v>
          </cell>
          <cell r="K31">
            <v>79775</v>
          </cell>
          <cell r="O31">
            <v>0</v>
          </cell>
        </row>
        <row r="32">
          <cell r="K32">
            <v>71000</v>
          </cell>
          <cell r="O32">
            <v>0</v>
          </cell>
        </row>
        <row r="33">
          <cell r="B33">
            <v>1020</v>
          </cell>
          <cell r="C33">
            <v>1021</v>
          </cell>
          <cell r="D33">
            <v>1021.5</v>
          </cell>
          <cell r="E33">
            <v>1031.5</v>
          </cell>
          <cell r="K33">
            <v>947925</v>
          </cell>
          <cell r="O33">
            <v>0</v>
          </cell>
        </row>
        <row r="34">
          <cell r="E34">
            <v>1013</v>
          </cell>
          <cell r="K34">
            <v>7140</v>
          </cell>
          <cell r="O34">
            <v>0</v>
          </cell>
        </row>
        <row r="35">
          <cell r="K35">
            <v>80500</v>
          </cell>
          <cell r="O35">
            <v>0</v>
          </cell>
          <cell r="AH35">
            <v>46390</v>
          </cell>
        </row>
        <row r="36">
          <cell r="B36">
            <v>15750</v>
          </cell>
          <cell r="C36">
            <v>15755</v>
          </cell>
          <cell r="D36">
            <v>15850</v>
          </cell>
          <cell r="E36">
            <v>15875</v>
          </cell>
          <cell r="K36">
            <v>150012</v>
          </cell>
          <cell r="O36">
            <v>0</v>
          </cell>
          <cell r="AH36">
            <v>14330</v>
          </cell>
        </row>
        <row r="37">
          <cell r="AH37">
            <v>18475</v>
          </cell>
        </row>
        <row r="38">
          <cell r="B38">
            <v>15730</v>
          </cell>
          <cell r="C38">
            <v>15740</v>
          </cell>
          <cell r="D38">
            <v>15825</v>
          </cell>
          <cell r="E38">
            <v>15850</v>
          </cell>
          <cell r="H38">
            <v>1040</v>
          </cell>
          <cell r="J38">
            <v>2085</v>
          </cell>
          <cell r="AH38">
            <v>17030</v>
          </cell>
        </row>
        <row r="39">
          <cell r="E39">
            <v>70710</v>
          </cell>
          <cell r="H39">
            <v>1050</v>
          </cell>
          <cell r="J39">
            <v>2288</v>
          </cell>
        </row>
        <row r="40">
          <cell r="H40">
            <v>1040</v>
          </cell>
          <cell r="J40">
            <v>16175</v>
          </cell>
        </row>
        <row r="41">
          <cell r="H41">
            <v>1050</v>
          </cell>
          <cell r="J41">
            <v>15820</v>
          </cell>
        </row>
        <row r="44">
          <cell r="I44">
            <v>5732</v>
          </cell>
          <cell r="L44">
            <v>5733</v>
          </cell>
        </row>
        <row r="48">
          <cell r="I48">
            <v>1778</v>
          </cell>
          <cell r="L48">
            <v>1779</v>
          </cell>
        </row>
        <row r="50">
          <cell r="C50">
            <v>30500</v>
          </cell>
          <cell r="E50">
            <v>0</v>
          </cell>
        </row>
        <row r="51">
          <cell r="C51">
            <v>31500</v>
          </cell>
          <cell r="E51">
            <v>0</v>
          </cell>
        </row>
      </sheetData>
      <sheetData sheetId="4"/>
      <sheetData sheetId="5"/>
      <sheetData sheetId="6">
        <row r="2">
          <cell r="K2">
            <v>109.03</v>
          </cell>
          <cell r="L2">
            <v>0</v>
          </cell>
        </row>
        <row r="3">
          <cell r="K3">
            <v>108.55</v>
          </cell>
          <cell r="L3">
            <v>108.65</v>
          </cell>
          <cell r="M3">
            <v>0.45000000000000284</v>
          </cell>
          <cell r="N3">
            <v>0.45000000000000284</v>
          </cell>
        </row>
        <row r="4">
          <cell r="C4">
            <v>5846</v>
          </cell>
          <cell r="D4">
            <v>5846.5</v>
          </cell>
          <cell r="E4">
            <v>5863.5</v>
          </cell>
          <cell r="F4">
            <v>5865.5</v>
          </cell>
          <cell r="G4">
            <v>5876.5</v>
          </cell>
          <cell r="H4">
            <v>100531</v>
          </cell>
          <cell r="I4">
            <v>637444</v>
          </cell>
          <cell r="K4">
            <v>15.63</v>
          </cell>
          <cell r="L4">
            <v>0</v>
          </cell>
        </row>
        <row r="5">
          <cell r="C5">
            <v>51</v>
          </cell>
          <cell r="D5">
            <v>49.5</v>
          </cell>
          <cell r="E5">
            <v>46.5</v>
          </cell>
          <cell r="F5">
            <v>46.5</v>
          </cell>
          <cell r="G5">
            <v>640715</v>
          </cell>
          <cell r="H5">
            <v>-26439</v>
          </cell>
          <cell r="I5">
            <v>5397</v>
          </cell>
          <cell r="K5">
            <v>18</v>
          </cell>
          <cell r="L5">
            <v>18.25</v>
          </cell>
          <cell r="M5">
            <v>0</v>
          </cell>
          <cell r="N5">
            <v>0</v>
          </cell>
        </row>
        <row r="6">
          <cell r="C6">
            <v>5873</v>
          </cell>
          <cell r="D6">
            <v>5875</v>
          </cell>
          <cell r="E6">
            <v>5887</v>
          </cell>
          <cell r="F6">
            <v>5889</v>
          </cell>
          <cell r="G6">
            <v>5877.5</v>
          </cell>
          <cell r="H6">
            <v>251475</v>
          </cell>
          <cell r="I6">
            <v>640551</v>
          </cell>
          <cell r="K6">
            <v>1509.2</v>
          </cell>
          <cell r="L6">
            <v>1509.45</v>
          </cell>
          <cell r="M6">
            <v>-0.64999999999986358</v>
          </cell>
          <cell r="N6">
            <v>0.65000000000009095</v>
          </cell>
        </row>
        <row r="7">
          <cell r="C7">
            <v>54.5</v>
          </cell>
          <cell r="D7">
            <v>56</v>
          </cell>
          <cell r="E7">
            <v>45</v>
          </cell>
          <cell r="F7">
            <v>45</v>
          </cell>
          <cell r="G7">
            <v>640824</v>
          </cell>
          <cell r="H7">
            <v>-3550</v>
          </cell>
          <cell r="I7">
            <v>6105</v>
          </cell>
          <cell r="K7">
            <v>1803.5</v>
          </cell>
          <cell r="L7">
            <v>-4.5</v>
          </cell>
        </row>
        <row r="8">
          <cell r="C8">
            <v>16425</v>
          </cell>
          <cell r="D8">
            <v>16450</v>
          </cell>
          <cell r="E8">
            <v>16365</v>
          </cell>
          <cell r="F8">
            <v>16415</v>
          </cell>
          <cell r="G8">
            <v>16425</v>
          </cell>
          <cell r="H8">
            <v>3597</v>
          </cell>
          <cell r="I8">
            <v>1793544</v>
          </cell>
          <cell r="K8">
            <v>634863.51469899993</v>
          </cell>
          <cell r="L8">
            <v>1290.1846989999758</v>
          </cell>
        </row>
        <row r="9">
          <cell r="C9">
            <v>-100</v>
          </cell>
          <cell r="D9">
            <v>-125</v>
          </cell>
          <cell r="E9">
            <v>-95</v>
          </cell>
          <cell r="F9">
            <v>-95</v>
          </cell>
          <cell r="G9">
            <v>1790818</v>
          </cell>
          <cell r="H9">
            <v>-1116</v>
          </cell>
          <cell r="I9">
            <v>-13628</v>
          </cell>
          <cell r="K9">
            <v>675621</v>
          </cell>
          <cell r="L9">
            <v>5397</v>
          </cell>
        </row>
        <row r="10">
          <cell r="C10">
            <v>16400</v>
          </cell>
          <cell r="D10">
            <v>16450</v>
          </cell>
          <cell r="E10">
            <v>16400</v>
          </cell>
          <cell r="F10">
            <v>16450</v>
          </cell>
          <cell r="G10">
            <v>16450</v>
          </cell>
          <cell r="H10">
            <v>6140</v>
          </cell>
          <cell r="I10">
            <v>1793544</v>
          </cell>
          <cell r="K10">
            <v>685056</v>
          </cell>
          <cell r="L10">
            <v>3845</v>
          </cell>
        </row>
        <row r="11">
          <cell r="C11">
            <v>-175</v>
          </cell>
          <cell r="D11">
            <v>-175</v>
          </cell>
          <cell r="E11">
            <v>-100</v>
          </cell>
          <cell r="F11">
            <v>-100</v>
          </cell>
          <cell r="G11">
            <v>1793544</v>
          </cell>
          <cell r="H11">
            <v>-45</v>
          </cell>
          <cell r="I11">
            <v>-19080</v>
          </cell>
        </row>
        <row r="12">
          <cell r="C12">
            <v>2175</v>
          </cell>
          <cell r="D12">
            <v>2176</v>
          </cell>
          <cell r="E12">
            <v>2175.5</v>
          </cell>
          <cell r="F12">
            <v>2177.5</v>
          </cell>
          <cell r="G12">
            <v>2161</v>
          </cell>
          <cell r="H12">
            <v>45298</v>
          </cell>
          <cell r="I12">
            <v>237249</v>
          </cell>
          <cell r="K12">
            <v>46970</v>
          </cell>
          <cell r="L12">
            <v>734141</v>
          </cell>
          <cell r="M12">
            <v>627470.94017094024</v>
          </cell>
          <cell r="N12">
            <v>28030</v>
          </cell>
          <cell r="O12">
            <v>47020</v>
          </cell>
        </row>
        <row r="13">
          <cell r="C13">
            <v>0</v>
          </cell>
          <cell r="D13">
            <v>0</v>
          </cell>
          <cell r="E13">
            <v>0.5</v>
          </cell>
          <cell r="F13">
            <v>0.5</v>
          </cell>
          <cell r="G13">
            <v>235614</v>
          </cell>
          <cell r="H13">
            <v>8137</v>
          </cell>
          <cell r="I13">
            <v>0</v>
          </cell>
          <cell r="K13">
            <v>30</v>
          </cell>
          <cell r="L13">
            <v>469</v>
          </cell>
          <cell r="M13">
            <v>400.85470085474662</v>
          </cell>
          <cell r="N13">
            <v>-19672</v>
          </cell>
          <cell r="O13">
            <v>10</v>
          </cell>
        </row>
        <row r="14">
          <cell r="C14">
            <v>2163</v>
          </cell>
          <cell r="D14">
            <v>2165</v>
          </cell>
          <cell r="E14">
            <v>2168</v>
          </cell>
          <cell r="F14">
            <v>2170</v>
          </cell>
          <cell r="G14">
            <v>2162</v>
          </cell>
          <cell r="H14">
            <v>70075</v>
          </cell>
          <cell r="I14">
            <v>236050</v>
          </cell>
          <cell r="K14">
            <v>13985</v>
          </cell>
          <cell r="L14">
            <v>218586</v>
          </cell>
          <cell r="M14">
            <v>186825.64102564103</v>
          </cell>
          <cell r="N14">
            <v>16780</v>
          </cell>
          <cell r="O14">
            <v>13910</v>
          </cell>
        </row>
        <row r="15">
          <cell r="C15">
            <v>0</v>
          </cell>
          <cell r="D15">
            <v>0</v>
          </cell>
          <cell r="E15">
            <v>4</v>
          </cell>
          <cell r="F15">
            <v>4</v>
          </cell>
          <cell r="G15">
            <v>235723</v>
          </cell>
          <cell r="H15">
            <v>0</v>
          </cell>
          <cell r="I15">
            <v>0</v>
          </cell>
          <cell r="K15">
            <v>70</v>
          </cell>
          <cell r="L15">
            <v>1095</v>
          </cell>
          <cell r="M15">
            <v>935.89743589743739</v>
          </cell>
          <cell r="N15">
            <v>-3724</v>
          </cell>
          <cell r="O15">
            <v>70</v>
          </cell>
        </row>
        <row r="16">
          <cell r="C16">
            <v>2585.5</v>
          </cell>
          <cell r="D16">
            <v>2586</v>
          </cell>
          <cell r="E16">
            <v>2602</v>
          </cell>
          <cell r="F16">
            <v>2604</v>
          </cell>
          <cell r="G16">
            <v>2539</v>
          </cell>
          <cell r="H16">
            <v>111001</v>
          </cell>
          <cell r="I16">
            <v>281952</v>
          </cell>
          <cell r="K16">
            <v>19010</v>
          </cell>
          <cell r="L16">
            <v>297126</v>
          </cell>
          <cell r="M16">
            <v>253953.84615384616</v>
          </cell>
          <cell r="N16">
            <v>5180</v>
          </cell>
          <cell r="O16">
            <v>19015</v>
          </cell>
        </row>
        <row r="17">
          <cell r="C17">
            <v>45.5</v>
          </cell>
          <cell r="D17">
            <v>45</v>
          </cell>
          <cell r="E17">
            <v>44.5</v>
          </cell>
          <cell r="F17">
            <v>44.5</v>
          </cell>
          <cell r="G17">
            <v>276827</v>
          </cell>
          <cell r="H17">
            <v>28209</v>
          </cell>
          <cell r="I17">
            <v>4907</v>
          </cell>
          <cell r="K17">
            <v>90</v>
          </cell>
          <cell r="L17">
            <v>1406</v>
          </cell>
          <cell r="M17">
            <v>1201.7094017093768</v>
          </cell>
          <cell r="N17">
            <v>-5380</v>
          </cell>
          <cell r="O17">
            <v>75</v>
          </cell>
        </row>
        <row r="18">
          <cell r="C18">
            <v>2529</v>
          </cell>
          <cell r="D18">
            <v>2531</v>
          </cell>
          <cell r="E18">
            <v>2542</v>
          </cell>
          <cell r="F18">
            <v>2544</v>
          </cell>
          <cell r="G18">
            <v>2539.5</v>
          </cell>
          <cell r="H18">
            <v>53875</v>
          </cell>
          <cell r="I18">
            <v>275955</v>
          </cell>
          <cell r="K18">
            <v>16530</v>
          </cell>
          <cell r="L18">
            <v>258364</v>
          </cell>
          <cell r="M18">
            <v>220823.93162393162</v>
          </cell>
          <cell r="N18">
            <v>770</v>
          </cell>
          <cell r="O18">
            <v>16460</v>
          </cell>
        </row>
        <row r="19">
          <cell r="C19">
            <v>36</v>
          </cell>
          <cell r="D19">
            <v>36</v>
          </cell>
          <cell r="E19">
            <v>33</v>
          </cell>
          <cell r="F19">
            <v>33</v>
          </cell>
          <cell r="G19">
            <v>276882</v>
          </cell>
          <cell r="H19">
            <v>-625</v>
          </cell>
          <cell r="I19">
            <v>3925</v>
          </cell>
          <cell r="K19">
            <v>-50</v>
          </cell>
          <cell r="L19">
            <v>-781</v>
          </cell>
          <cell r="M19">
            <v>-667.52136752137449</v>
          </cell>
          <cell r="N19">
            <v>-240</v>
          </cell>
          <cell r="O19">
            <v>-75</v>
          </cell>
        </row>
        <row r="20">
          <cell r="C20">
            <v>1786.5</v>
          </cell>
          <cell r="D20">
            <v>1787</v>
          </cell>
          <cell r="E20">
            <v>1814</v>
          </cell>
          <cell r="F20">
            <v>1816</v>
          </cell>
          <cell r="G20">
            <v>1814.5</v>
          </cell>
          <cell r="H20">
            <v>310189</v>
          </cell>
          <cell r="I20">
            <v>194837</v>
          </cell>
        </row>
        <row r="21">
          <cell r="C21">
            <v>21.5</v>
          </cell>
          <cell r="D21">
            <v>21</v>
          </cell>
          <cell r="E21">
            <v>31.5</v>
          </cell>
          <cell r="F21">
            <v>31.5</v>
          </cell>
          <cell r="G21">
            <v>197835</v>
          </cell>
          <cell r="H21">
            <v>73701</v>
          </cell>
          <cell r="I21">
            <v>2290</v>
          </cell>
          <cell r="K21">
            <v>266.7</v>
          </cell>
          <cell r="L21">
            <v>1508</v>
          </cell>
          <cell r="M21">
            <v>1801.4</v>
          </cell>
          <cell r="N21">
            <v>935.1</v>
          </cell>
          <cell r="O21">
            <v>1755.3</v>
          </cell>
        </row>
        <row r="22">
          <cell r="C22">
            <v>1781</v>
          </cell>
          <cell r="D22">
            <v>1782</v>
          </cell>
          <cell r="E22">
            <v>1808</v>
          </cell>
          <cell r="F22">
            <v>1810</v>
          </cell>
          <cell r="G22">
            <v>1815</v>
          </cell>
          <cell r="H22">
            <v>953900</v>
          </cell>
          <cell r="I22">
            <v>194291.46</v>
          </cell>
          <cell r="K22">
            <v>1.5999999999999659</v>
          </cell>
          <cell r="L22">
            <v>0</v>
          </cell>
          <cell r="M22">
            <v>1</v>
          </cell>
          <cell r="N22">
            <v>-15.199999999999932</v>
          </cell>
          <cell r="O22">
            <v>-31.5</v>
          </cell>
        </row>
        <row r="23">
          <cell r="C23">
            <v>19</v>
          </cell>
          <cell r="D23">
            <v>18</v>
          </cell>
          <cell r="E23">
            <v>29</v>
          </cell>
          <cell r="F23">
            <v>29</v>
          </cell>
          <cell r="G23">
            <v>197889</v>
          </cell>
          <cell r="H23">
            <v>-2300</v>
          </cell>
          <cell r="I23">
            <v>1962.539999999979</v>
          </cell>
        </row>
        <row r="24">
          <cell r="C24">
            <v>1350</v>
          </cell>
          <cell r="D24">
            <v>1360</v>
          </cell>
          <cell r="E24">
            <v>1358</v>
          </cell>
          <cell r="F24">
            <v>1368</v>
          </cell>
          <cell r="G24">
            <v>1290</v>
          </cell>
          <cell r="H24">
            <v>131</v>
          </cell>
          <cell r="I24">
            <v>148281</v>
          </cell>
        </row>
        <row r="25">
          <cell r="C25">
            <v>-10</v>
          </cell>
          <cell r="D25">
            <v>-10</v>
          </cell>
          <cell r="E25">
            <v>0</v>
          </cell>
          <cell r="F25">
            <v>0</v>
          </cell>
          <cell r="G25">
            <v>140649</v>
          </cell>
          <cell r="H25">
            <v>-295</v>
          </cell>
          <cell r="I25">
            <v>-1090</v>
          </cell>
          <cell r="K25">
            <v>267.10000000000002</v>
          </cell>
          <cell r="L25">
            <v>1511.1</v>
          </cell>
          <cell r="M25">
            <v>1806.6</v>
          </cell>
          <cell r="N25">
            <v>936.4</v>
          </cell>
          <cell r="O25">
            <v>1752.8</v>
          </cell>
        </row>
        <row r="26">
          <cell r="C26">
            <v>1290</v>
          </cell>
          <cell r="D26">
            <v>1300</v>
          </cell>
          <cell r="E26">
            <v>1290</v>
          </cell>
          <cell r="F26">
            <v>1300</v>
          </cell>
          <cell r="G26">
            <v>1300</v>
          </cell>
          <cell r="H26">
            <v>6040</v>
          </cell>
          <cell r="I26">
            <v>141739</v>
          </cell>
          <cell r="K26">
            <v>267.55</v>
          </cell>
          <cell r="L26">
            <v>1514.7</v>
          </cell>
          <cell r="M26">
            <v>1812.3</v>
          </cell>
          <cell r="N26">
            <v>938.7</v>
          </cell>
          <cell r="O26">
            <v>1750.9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141739</v>
          </cell>
          <cell r="H27">
            <v>0</v>
          </cell>
          <cell r="I27">
            <v>0</v>
          </cell>
          <cell r="K27">
            <v>267.85000000000002</v>
          </cell>
          <cell r="L27">
            <v>1518.3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1115</v>
          </cell>
          <cell r="D28">
            <v>1125</v>
          </cell>
          <cell r="E28">
            <v>1115</v>
          </cell>
          <cell r="F28">
            <v>1125</v>
          </cell>
          <cell r="G28">
            <v>1130</v>
          </cell>
          <cell r="H28">
            <v>499</v>
          </cell>
          <cell r="I28">
            <v>122659</v>
          </cell>
          <cell r="K28">
            <v>267.95</v>
          </cell>
          <cell r="L28">
            <v>0</v>
          </cell>
          <cell r="M28">
            <v>1822</v>
          </cell>
          <cell r="N28">
            <v>0</v>
          </cell>
          <cell r="O28">
            <v>1748.6</v>
          </cell>
        </row>
        <row r="29">
          <cell r="C29">
            <v>0</v>
          </cell>
          <cell r="D29">
            <v>-5</v>
          </cell>
          <cell r="E29">
            <v>-31.5</v>
          </cell>
          <cell r="F29">
            <v>-31.5</v>
          </cell>
          <cell r="G29">
            <v>123204</v>
          </cell>
          <cell r="H29">
            <v>-352</v>
          </cell>
          <cell r="I29">
            <v>-545</v>
          </cell>
          <cell r="K29">
            <v>69905</v>
          </cell>
          <cell r="L29">
            <v>275907</v>
          </cell>
          <cell r="M29">
            <v>76904</v>
          </cell>
          <cell r="N29">
            <v>20493</v>
          </cell>
          <cell r="O29">
            <v>4320</v>
          </cell>
        </row>
        <row r="30">
          <cell r="C30">
            <v>1115</v>
          </cell>
          <cell r="D30">
            <v>1125</v>
          </cell>
          <cell r="E30">
            <v>1115</v>
          </cell>
          <cell r="F30">
            <v>1125</v>
          </cell>
          <cell r="G30">
            <v>1140</v>
          </cell>
          <cell r="H30">
            <v>58380</v>
          </cell>
          <cell r="I30">
            <v>122659</v>
          </cell>
          <cell r="K30">
            <v>-6714</v>
          </cell>
          <cell r="L30">
            <v>-123122</v>
          </cell>
          <cell r="M30">
            <v>-23459</v>
          </cell>
          <cell r="N30">
            <v>-2388</v>
          </cell>
          <cell r="O30">
            <v>-432</v>
          </cell>
        </row>
        <row r="31">
          <cell r="C31">
            <v>5</v>
          </cell>
          <cell r="D31">
            <v>-5</v>
          </cell>
          <cell r="E31">
            <v>-30</v>
          </cell>
          <cell r="F31">
            <v>-30</v>
          </cell>
          <cell r="G31">
            <v>124294</v>
          </cell>
          <cell r="H31">
            <v>-220</v>
          </cell>
          <cell r="I31">
            <v>-545</v>
          </cell>
          <cell r="K31">
            <v>36547</v>
          </cell>
          <cell r="L31">
            <v>8378798</v>
          </cell>
          <cell r="M31">
            <v>314694763</v>
          </cell>
          <cell r="N31">
            <v>216251</v>
          </cell>
          <cell r="O31">
            <v>52148</v>
          </cell>
        </row>
        <row r="32">
          <cell r="C32">
            <v>16585</v>
          </cell>
          <cell r="D32">
            <v>16595</v>
          </cell>
          <cell r="E32">
            <v>16360</v>
          </cell>
          <cell r="F32">
            <v>16385</v>
          </cell>
          <cell r="G32">
            <v>16380</v>
          </cell>
          <cell r="H32">
            <v>72749</v>
          </cell>
          <cell r="I32">
            <v>1809353</v>
          </cell>
          <cell r="K32">
            <v>-2</v>
          </cell>
          <cell r="L32">
            <v>-2058</v>
          </cell>
          <cell r="M32">
            <v>-238834</v>
          </cell>
          <cell r="N32">
            <v>52149</v>
          </cell>
          <cell r="O32">
            <v>0</v>
          </cell>
        </row>
        <row r="33">
          <cell r="C33">
            <v>-160</v>
          </cell>
          <cell r="D33">
            <v>-155</v>
          </cell>
          <cell r="E33">
            <v>-380</v>
          </cell>
          <cell r="F33">
            <v>-380</v>
          </cell>
          <cell r="G33">
            <v>1785911</v>
          </cell>
          <cell r="H33">
            <v>5958</v>
          </cell>
          <cell r="I33">
            <v>-16900</v>
          </cell>
        </row>
        <row r="34">
          <cell r="C34">
            <v>16555</v>
          </cell>
          <cell r="D34">
            <v>16560</v>
          </cell>
          <cell r="E34">
            <v>16350</v>
          </cell>
          <cell r="F34">
            <v>16375</v>
          </cell>
          <cell r="G34">
            <v>16385</v>
          </cell>
          <cell r="H34">
            <v>69180</v>
          </cell>
          <cell r="I34">
            <v>1805537</v>
          </cell>
          <cell r="K34">
            <v>149911</v>
          </cell>
          <cell r="M34">
            <v>6901</v>
          </cell>
          <cell r="N34">
            <v>137430</v>
          </cell>
          <cell r="O34">
            <v>2148031</v>
          </cell>
        </row>
        <row r="35">
          <cell r="C35">
            <v>-175</v>
          </cell>
          <cell r="D35">
            <v>-180</v>
          </cell>
          <cell r="E35">
            <v>-350</v>
          </cell>
          <cell r="F35">
            <v>-350</v>
          </cell>
          <cell r="G35">
            <v>1786456.55</v>
          </cell>
          <cell r="H35">
            <v>2874</v>
          </cell>
          <cell r="I35">
            <v>-19625</v>
          </cell>
          <cell r="K35">
            <v>278736</v>
          </cell>
          <cell r="M35">
            <v>-16101</v>
          </cell>
          <cell r="N35">
            <v>390</v>
          </cell>
          <cell r="O35">
            <v>6096</v>
          </cell>
        </row>
        <row r="36">
          <cell r="K36">
            <v>61799</v>
          </cell>
          <cell r="M36">
            <v>-2276</v>
          </cell>
          <cell r="N36">
            <v>7272</v>
          </cell>
          <cell r="O36">
            <v>460</v>
          </cell>
        </row>
        <row r="37">
          <cell r="K37">
            <v>21411</v>
          </cell>
          <cell r="M37">
            <v>3092</v>
          </cell>
          <cell r="N37">
            <v>133880</v>
          </cell>
          <cell r="O37">
            <v>2513196.27</v>
          </cell>
        </row>
        <row r="38">
          <cell r="K38">
            <v>27538</v>
          </cell>
          <cell r="M38">
            <v>2892</v>
          </cell>
          <cell r="O38">
            <v>7132.320000000298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826C-B90A-4F4A-B28A-A027A98E929D}">
  <sheetPr codeName="Sheet20">
    <pageSetUpPr fitToPage="1"/>
  </sheetPr>
  <dimension ref="A1:S54"/>
  <sheetViews>
    <sheetView showGridLines="0" showRowColHeaders="0" tabSelected="1" topLeftCell="A25" zoomScaleNormal="100" zoomScaleSheetLayoutView="100" workbookViewId="0">
      <selection activeCell="C53" sqref="C53:D53"/>
    </sheetView>
  </sheetViews>
  <sheetFormatPr defaultColWidth="9" defaultRowHeight="18.75" customHeight="1" x14ac:dyDescent="0.15"/>
  <cols>
    <col min="1" max="1" width="10.625" style="1" customWidth="1"/>
    <col min="2" max="5" width="9.375" style="1" customWidth="1"/>
    <col min="6" max="6" width="2.625" style="1" customWidth="1"/>
    <col min="7" max="7" width="10.125" style="2" customWidth="1"/>
    <col min="8" max="8" width="3" style="1" customWidth="1"/>
    <col min="9" max="9" width="5.75" style="1" customWidth="1"/>
    <col min="10" max="10" width="4" style="1" customWidth="1"/>
    <col min="11" max="11" width="5" style="1" customWidth="1"/>
    <col min="12" max="12" width="1.625" style="1" customWidth="1"/>
    <col min="13" max="13" width="3.125" style="1" customWidth="1"/>
    <col min="14" max="14" width="8.125" style="1" customWidth="1"/>
    <col min="15" max="15" width="9.75" style="1" customWidth="1"/>
    <col min="16" max="16" width="11.375" style="1" customWidth="1"/>
    <col min="17" max="17" width="9.25" style="1" customWidth="1"/>
    <col min="18" max="18" width="10.875" style="1" customWidth="1"/>
    <col min="19" max="19" width="9.25" style="1" customWidth="1"/>
    <col min="20" max="16384" width="9" style="1"/>
  </cols>
  <sheetData>
    <row r="1" spans="1:19" ht="20.25" customHeight="1" x14ac:dyDescent="0.15">
      <c r="A1" s="93" t="s">
        <v>67</v>
      </c>
      <c r="B1" s="94" t="s">
        <v>66</v>
      </c>
      <c r="C1" s="94"/>
      <c r="D1" s="95" t="s">
        <v>65</v>
      </c>
      <c r="E1" s="95"/>
      <c r="F1" s="92"/>
      <c r="G1" s="92" t="s">
        <v>64</v>
      </c>
      <c r="H1" s="96" t="s">
        <v>63</v>
      </c>
      <c r="I1" s="96"/>
      <c r="J1" s="96"/>
      <c r="K1" s="96"/>
      <c r="L1" s="96"/>
      <c r="M1" s="96"/>
      <c r="N1" s="96"/>
      <c r="O1" s="97"/>
      <c r="P1" s="91"/>
      <c r="Q1" s="98"/>
      <c r="R1" s="98"/>
      <c r="S1" s="90"/>
    </row>
    <row r="2" spans="1:19" ht="18.75" customHeight="1" x14ac:dyDescent="0.15">
      <c r="A2" s="89" t="s">
        <v>62</v>
      </c>
      <c r="B2" s="88" t="s">
        <v>61</v>
      </c>
      <c r="C2" s="88" t="s">
        <v>60</v>
      </c>
      <c r="D2" s="88" t="s">
        <v>61</v>
      </c>
      <c r="E2" s="88" t="s">
        <v>60</v>
      </c>
      <c r="F2" s="87" t="s">
        <v>26</v>
      </c>
      <c r="G2" s="86" t="s">
        <v>59</v>
      </c>
      <c r="H2" s="99">
        <v>43774</v>
      </c>
      <c r="I2" s="100"/>
      <c r="J2" s="100"/>
      <c r="K2" s="101" t="s">
        <v>58</v>
      </c>
      <c r="L2" s="101"/>
      <c r="M2" s="101"/>
      <c r="N2" s="102">
        <v>43773</v>
      </c>
      <c r="O2" s="103"/>
      <c r="P2" s="32"/>
      <c r="Q2" s="31"/>
      <c r="R2" s="18"/>
      <c r="S2" s="18"/>
    </row>
    <row r="3" spans="1:19" ht="17.100000000000001" customHeight="1" x14ac:dyDescent="0.15">
      <c r="A3" s="44" t="s">
        <v>30</v>
      </c>
      <c r="B3" s="39">
        <v>5846</v>
      </c>
      <c r="C3" s="39">
        <v>5846.5</v>
      </c>
      <c r="D3" s="39">
        <v>5863.5</v>
      </c>
      <c r="E3" s="37">
        <v>5865.5</v>
      </c>
      <c r="F3" s="104">
        <v>637444</v>
      </c>
      <c r="G3" s="105"/>
      <c r="H3" s="106" t="s">
        <v>57</v>
      </c>
      <c r="I3" s="106"/>
      <c r="J3" s="106"/>
      <c r="K3" s="106"/>
      <c r="L3" s="106"/>
      <c r="M3" s="106"/>
      <c r="N3" s="106"/>
      <c r="O3" s="107"/>
      <c r="P3" s="48"/>
      <c r="Q3" s="9"/>
      <c r="R3" s="9"/>
      <c r="S3" s="9"/>
    </row>
    <row r="4" spans="1:19" ht="17.45" customHeight="1" x14ac:dyDescent="0.15">
      <c r="A4" s="44" t="s">
        <v>2</v>
      </c>
      <c r="B4" s="47"/>
      <c r="C4" s="46">
        <v>49.5</v>
      </c>
      <c r="D4" s="46">
        <v>46.5</v>
      </c>
      <c r="E4" s="43"/>
      <c r="F4" s="108">
        <v>5397</v>
      </c>
      <c r="G4" s="109"/>
      <c r="H4" s="110" t="s">
        <v>56</v>
      </c>
      <c r="I4" s="110"/>
      <c r="J4" s="110"/>
      <c r="K4" s="110"/>
      <c r="L4" s="110"/>
      <c r="M4" s="110"/>
      <c r="N4" s="110"/>
      <c r="O4" s="111"/>
      <c r="P4" s="48"/>
      <c r="Q4" s="9"/>
      <c r="R4" s="9"/>
      <c r="S4" s="9"/>
    </row>
    <row r="5" spans="1:19" ht="17.45" customHeight="1" x14ac:dyDescent="0.15">
      <c r="A5" s="44" t="s">
        <v>27</v>
      </c>
      <c r="B5" s="39">
        <v>5873</v>
      </c>
      <c r="C5" s="39">
        <v>5875</v>
      </c>
      <c r="D5" s="39">
        <v>5887</v>
      </c>
      <c r="E5" s="37">
        <v>5889</v>
      </c>
      <c r="F5" s="114">
        <v>640551</v>
      </c>
      <c r="G5" s="115"/>
      <c r="H5" s="112"/>
      <c r="I5" s="112"/>
      <c r="J5" s="112"/>
      <c r="K5" s="112"/>
      <c r="L5" s="112"/>
      <c r="M5" s="112"/>
      <c r="N5" s="112"/>
      <c r="O5" s="113"/>
      <c r="P5" s="48"/>
      <c r="Q5" s="9"/>
      <c r="R5" s="9"/>
      <c r="S5" s="9"/>
    </row>
    <row r="6" spans="1:19" ht="17.45" customHeight="1" x14ac:dyDescent="0.15">
      <c r="A6" s="44" t="s">
        <v>9</v>
      </c>
      <c r="B6" s="43" t="s">
        <v>32</v>
      </c>
      <c r="C6" s="42" t="s">
        <v>32</v>
      </c>
      <c r="D6" s="42" t="s">
        <v>32</v>
      </c>
      <c r="E6" s="41">
        <v>100531</v>
      </c>
      <c r="F6" s="108">
        <v>6105</v>
      </c>
      <c r="G6" s="109"/>
      <c r="H6" s="116" t="s">
        <v>55</v>
      </c>
      <c r="I6" s="116"/>
      <c r="J6" s="116"/>
      <c r="K6" s="116"/>
      <c r="L6" s="116"/>
      <c r="M6" s="116"/>
      <c r="N6" s="117" t="s">
        <v>2</v>
      </c>
      <c r="O6" s="118"/>
      <c r="P6" s="48"/>
      <c r="Q6" s="9"/>
      <c r="R6" s="9"/>
      <c r="S6" s="9"/>
    </row>
    <row r="7" spans="1:19" ht="17.45" customHeight="1" x14ac:dyDescent="0.15">
      <c r="A7" s="57" t="s">
        <v>54</v>
      </c>
      <c r="B7" s="78"/>
      <c r="C7" s="65" t="s">
        <v>32</v>
      </c>
      <c r="D7" s="78"/>
      <c r="E7" s="78"/>
      <c r="F7" s="54"/>
      <c r="G7" s="53"/>
      <c r="H7" s="119">
        <v>634863.51469899993</v>
      </c>
      <c r="I7" s="119"/>
      <c r="J7" s="119"/>
      <c r="K7" s="119"/>
      <c r="L7" s="119"/>
      <c r="M7" s="119"/>
      <c r="N7" s="120">
        <v>1290.1846989999758</v>
      </c>
      <c r="O7" s="121"/>
      <c r="P7" s="32"/>
      <c r="Q7" s="9"/>
      <c r="R7" s="51"/>
      <c r="S7" s="9"/>
    </row>
    <row r="8" spans="1:19" ht="17.45" customHeight="1" x14ac:dyDescent="0.15">
      <c r="A8" s="44" t="s">
        <v>30</v>
      </c>
      <c r="B8" s="39">
        <v>16425</v>
      </c>
      <c r="C8" s="39">
        <v>16450</v>
      </c>
      <c r="D8" s="39">
        <v>16365</v>
      </c>
      <c r="E8" s="37">
        <v>16415</v>
      </c>
      <c r="F8" s="114">
        <v>1793544</v>
      </c>
      <c r="G8" s="115"/>
      <c r="H8" s="122" t="s">
        <v>53</v>
      </c>
      <c r="I8" s="122"/>
      <c r="J8" s="122"/>
      <c r="K8" s="122"/>
      <c r="L8" s="122"/>
      <c r="M8" s="122"/>
      <c r="N8" s="123" t="s">
        <v>2</v>
      </c>
      <c r="O8" s="124"/>
      <c r="P8" s="48"/>
      <c r="Q8" s="9"/>
      <c r="R8" s="9"/>
      <c r="S8" s="9"/>
    </row>
    <row r="9" spans="1:19" ht="17.100000000000001" customHeight="1" x14ac:dyDescent="0.15">
      <c r="A9" s="44" t="s">
        <v>2</v>
      </c>
      <c r="B9" s="47"/>
      <c r="C9" s="46">
        <v>-125</v>
      </c>
      <c r="D9" s="46">
        <v>-95</v>
      </c>
      <c r="E9" s="37"/>
      <c r="F9" s="108">
        <v>-13628</v>
      </c>
      <c r="G9" s="109"/>
      <c r="H9" s="125" t="s">
        <v>52</v>
      </c>
      <c r="I9" s="126"/>
      <c r="J9" s="127">
        <v>675621</v>
      </c>
      <c r="K9" s="128"/>
      <c r="L9" s="128"/>
      <c r="M9" s="129"/>
      <c r="N9" s="130">
        <v>5397</v>
      </c>
      <c r="O9" s="131"/>
      <c r="P9" s="48"/>
      <c r="Q9" s="9"/>
      <c r="R9" s="9"/>
      <c r="S9" s="9"/>
    </row>
    <row r="10" spans="1:19" ht="17.45" customHeight="1" x14ac:dyDescent="0.15">
      <c r="A10" s="44" t="s">
        <v>27</v>
      </c>
      <c r="B10" s="39">
        <v>16400</v>
      </c>
      <c r="C10" s="39">
        <v>16450</v>
      </c>
      <c r="D10" s="39">
        <v>16400</v>
      </c>
      <c r="E10" s="37">
        <v>16450</v>
      </c>
      <c r="F10" s="114">
        <v>1793544</v>
      </c>
      <c r="G10" s="115"/>
      <c r="H10" s="132" t="s">
        <v>51</v>
      </c>
      <c r="I10" s="133"/>
      <c r="J10" s="134">
        <v>685056</v>
      </c>
      <c r="K10" s="135"/>
      <c r="L10" s="135"/>
      <c r="M10" s="136"/>
      <c r="N10" s="137">
        <v>3845</v>
      </c>
      <c r="O10" s="138"/>
      <c r="P10" s="48"/>
      <c r="Q10" s="9"/>
      <c r="R10" s="9"/>
      <c r="S10" s="9"/>
    </row>
    <row r="11" spans="1:19" ht="17.25" customHeight="1" x14ac:dyDescent="0.15">
      <c r="A11" s="44" t="s">
        <v>9</v>
      </c>
      <c r="B11" s="43" t="s">
        <v>32</v>
      </c>
      <c r="C11" s="42" t="s">
        <v>32</v>
      </c>
      <c r="D11" s="42"/>
      <c r="E11" s="41">
        <v>3597</v>
      </c>
      <c r="F11" s="108">
        <v>-19080</v>
      </c>
      <c r="G11" s="109"/>
      <c r="H11" s="59"/>
      <c r="I11" s="139" t="s">
        <v>50</v>
      </c>
      <c r="J11" s="139"/>
      <c r="K11" s="139"/>
      <c r="L11" s="139"/>
      <c r="M11" s="139"/>
      <c r="N11" s="139"/>
      <c r="O11" s="140"/>
      <c r="P11" s="48"/>
      <c r="Q11" s="9"/>
      <c r="R11" s="9"/>
      <c r="S11" s="9"/>
    </row>
    <row r="12" spans="1:19" ht="17.45" customHeight="1" x14ac:dyDescent="0.15">
      <c r="A12" s="57" t="s">
        <v>22</v>
      </c>
      <c r="B12" s="78"/>
      <c r="C12" s="65" t="s">
        <v>32</v>
      </c>
      <c r="D12" s="78"/>
      <c r="E12" s="78"/>
      <c r="F12" s="54"/>
      <c r="G12" s="53"/>
      <c r="H12" s="59"/>
      <c r="I12" s="59"/>
      <c r="J12" s="59"/>
      <c r="K12" s="59"/>
      <c r="L12" s="59"/>
      <c r="M12" s="59"/>
      <c r="N12" s="59"/>
      <c r="O12" s="85" t="s">
        <v>2</v>
      </c>
      <c r="P12" s="32"/>
      <c r="Q12" s="9"/>
      <c r="R12" s="51"/>
      <c r="S12" s="9"/>
    </row>
    <row r="13" spans="1:19" ht="17.45" customHeight="1" x14ac:dyDescent="0.15">
      <c r="A13" s="44" t="s">
        <v>30</v>
      </c>
      <c r="B13" s="39">
        <v>2175</v>
      </c>
      <c r="C13" s="39">
        <v>2176</v>
      </c>
      <c r="D13" s="39">
        <v>2175.5</v>
      </c>
      <c r="E13" s="37">
        <v>2177.5</v>
      </c>
      <c r="F13" s="114">
        <v>237249</v>
      </c>
      <c r="G13" s="115"/>
      <c r="H13" s="141" t="s">
        <v>49</v>
      </c>
      <c r="I13" s="142"/>
      <c r="J13" s="143">
        <v>1509.2</v>
      </c>
      <c r="K13" s="144"/>
      <c r="L13" s="145"/>
      <c r="M13" s="143">
        <v>1509.45</v>
      </c>
      <c r="N13" s="145"/>
      <c r="O13" s="84">
        <v>0.65000000000009095</v>
      </c>
      <c r="P13" s="48"/>
      <c r="Q13" s="9"/>
      <c r="R13" s="9"/>
      <c r="S13" s="9"/>
    </row>
    <row r="14" spans="1:19" ht="17.100000000000001" customHeight="1" x14ac:dyDescent="0.15">
      <c r="A14" s="44" t="s">
        <v>2</v>
      </c>
      <c r="B14" s="47" t="s">
        <v>26</v>
      </c>
      <c r="C14" s="46">
        <v>0</v>
      </c>
      <c r="D14" s="46">
        <v>0.5</v>
      </c>
      <c r="E14" s="43"/>
      <c r="F14" s="108">
        <v>0</v>
      </c>
      <c r="G14" s="109"/>
      <c r="H14" s="146" t="s">
        <v>48</v>
      </c>
      <c r="I14" s="146"/>
      <c r="J14" s="147"/>
      <c r="K14" s="83"/>
      <c r="L14" s="148">
        <v>1803.5</v>
      </c>
      <c r="M14" s="148"/>
      <c r="N14" s="149"/>
      <c r="O14" s="82">
        <v>-4.5</v>
      </c>
      <c r="P14" s="48"/>
      <c r="Q14" s="9"/>
      <c r="R14" s="9"/>
      <c r="S14" s="9"/>
    </row>
    <row r="15" spans="1:19" ht="17.45" customHeight="1" x14ac:dyDescent="0.15">
      <c r="A15" s="44" t="s">
        <v>27</v>
      </c>
      <c r="B15" s="39">
        <v>2163</v>
      </c>
      <c r="C15" s="39">
        <v>2165</v>
      </c>
      <c r="D15" s="39">
        <v>2168</v>
      </c>
      <c r="E15" s="37">
        <v>2170</v>
      </c>
      <c r="F15" s="114">
        <v>236050</v>
      </c>
      <c r="G15" s="115"/>
      <c r="H15" s="150" t="s">
        <v>47</v>
      </c>
      <c r="I15" s="150"/>
      <c r="J15" s="150"/>
      <c r="K15" s="151">
        <v>18</v>
      </c>
      <c r="L15" s="151"/>
      <c r="M15" s="152"/>
      <c r="N15" s="81" t="s">
        <v>43</v>
      </c>
      <c r="O15" s="80">
        <v>18.25</v>
      </c>
      <c r="P15" s="48"/>
      <c r="Q15" s="9"/>
      <c r="R15" s="9"/>
      <c r="S15" s="9"/>
    </row>
    <row r="16" spans="1:19" ht="17.45" customHeight="1" x14ac:dyDescent="0.15">
      <c r="A16" s="44" t="s">
        <v>9</v>
      </c>
      <c r="B16" s="43"/>
      <c r="C16" s="42" t="s">
        <v>32</v>
      </c>
      <c r="D16" s="42"/>
      <c r="E16" s="41">
        <v>45298</v>
      </c>
      <c r="F16" s="108">
        <v>0</v>
      </c>
      <c r="G16" s="109"/>
      <c r="H16" s="146" t="s">
        <v>46</v>
      </c>
      <c r="I16" s="146"/>
      <c r="J16" s="147"/>
      <c r="K16" s="153">
        <v>109.03</v>
      </c>
      <c r="L16" s="153"/>
      <c r="M16" s="153"/>
      <c r="N16" s="153"/>
      <c r="O16" s="79">
        <v>0</v>
      </c>
      <c r="P16" s="48"/>
      <c r="Q16" s="9"/>
      <c r="R16" s="9"/>
      <c r="S16" s="9"/>
    </row>
    <row r="17" spans="1:19" ht="17.45" customHeight="1" x14ac:dyDescent="0.15">
      <c r="A17" s="67" t="s">
        <v>45</v>
      </c>
      <c r="B17" s="66"/>
      <c r="C17" s="65" t="s">
        <v>32</v>
      </c>
      <c r="D17" s="78" t="s">
        <v>32</v>
      </c>
      <c r="E17" s="78"/>
      <c r="F17" s="54"/>
      <c r="G17" s="53"/>
      <c r="H17" s="146" t="s">
        <v>44</v>
      </c>
      <c r="I17" s="146"/>
      <c r="J17" s="147"/>
      <c r="K17" s="153">
        <v>108.55</v>
      </c>
      <c r="L17" s="153"/>
      <c r="M17" s="154"/>
      <c r="N17" s="77" t="s">
        <v>43</v>
      </c>
      <c r="O17" s="76">
        <v>108.65</v>
      </c>
      <c r="P17" s="40"/>
      <c r="Q17" s="61"/>
      <c r="R17" s="51"/>
      <c r="S17" s="9"/>
    </row>
    <row r="18" spans="1:19" ht="17.45" customHeight="1" x14ac:dyDescent="0.15">
      <c r="A18" s="44" t="s">
        <v>30</v>
      </c>
      <c r="B18" s="39">
        <v>2585.5</v>
      </c>
      <c r="C18" s="39">
        <v>2586</v>
      </c>
      <c r="D18" s="39">
        <v>2602</v>
      </c>
      <c r="E18" s="37">
        <v>2604</v>
      </c>
      <c r="F18" s="114">
        <v>281952</v>
      </c>
      <c r="G18" s="115"/>
      <c r="H18" s="141" t="s">
        <v>42</v>
      </c>
      <c r="I18" s="141"/>
      <c r="J18" s="155">
        <v>43770</v>
      </c>
      <c r="K18" s="156"/>
      <c r="L18" s="157" t="s">
        <v>2</v>
      </c>
      <c r="M18" s="158"/>
      <c r="N18" s="158"/>
      <c r="O18" s="75" t="s">
        <v>9</v>
      </c>
      <c r="P18" s="48"/>
      <c r="Q18" s="9"/>
      <c r="R18" s="9"/>
      <c r="S18" s="9"/>
    </row>
    <row r="19" spans="1:19" ht="17.100000000000001" customHeight="1" x14ac:dyDescent="0.15">
      <c r="A19" s="44" t="s">
        <v>2</v>
      </c>
      <c r="B19" s="47"/>
      <c r="C19" s="46">
        <v>45</v>
      </c>
      <c r="D19" s="46">
        <v>44.5</v>
      </c>
      <c r="E19" s="43"/>
      <c r="F19" s="108">
        <v>4907</v>
      </c>
      <c r="G19" s="109"/>
      <c r="H19" s="159" t="s">
        <v>14</v>
      </c>
      <c r="I19" s="160"/>
      <c r="J19" s="161">
        <v>46970</v>
      </c>
      <c r="K19" s="162"/>
      <c r="L19" s="163">
        <v>30</v>
      </c>
      <c r="M19" s="164"/>
      <c r="N19" s="165"/>
      <c r="O19" s="74">
        <v>28030</v>
      </c>
      <c r="P19" s="48"/>
      <c r="Q19" s="9"/>
      <c r="R19" s="9"/>
      <c r="S19" s="9"/>
    </row>
    <row r="20" spans="1:19" ht="17.45" customHeight="1" x14ac:dyDescent="0.15">
      <c r="A20" s="44" t="s">
        <v>27</v>
      </c>
      <c r="B20" s="39">
        <v>2529</v>
      </c>
      <c r="C20" s="39">
        <v>2531</v>
      </c>
      <c r="D20" s="39">
        <v>2542</v>
      </c>
      <c r="E20" s="37">
        <v>2544</v>
      </c>
      <c r="F20" s="114">
        <v>275955</v>
      </c>
      <c r="G20" s="115"/>
      <c r="H20" s="166" t="s">
        <v>25</v>
      </c>
      <c r="I20" s="167"/>
      <c r="J20" s="168">
        <v>13985</v>
      </c>
      <c r="K20" s="169"/>
      <c r="L20" s="170">
        <v>70</v>
      </c>
      <c r="M20" s="171"/>
      <c r="N20" s="172"/>
      <c r="O20" s="73">
        <v>16780</v>
      </c>
      <c r="P20" s="48"/>
      <c r="Q20" s="9"/>
      <c r="R20" s="9"/>
      <c r="S20" s="9"/>
    </row>
    <row r="21" spans="1:19" ht="17.45" customHeight="1" x14ac:dyDescent="0.15">
      <c r="A21" s="44" t="s">
        <v>9</v>
      </c>
      <c r="B21" s="43"/>
      <c r="C21" s="42" t="s">
        <v>32</v>
      </c>
      <c r="D21" s="42" t="s">
        <v>26</v>
      </c>
      <c r="E21" s="41">
        <v>111001</v>
      </c>
      <c r="F21" s="108">
        <v>3925</v>
      </c>
      <c r="G21" s="109"/>
      <c r="H21" s="166" t="s">
        <v>23</v>
      </c>
      <c r="I21" s="173"/>
      <c r="J21" s="168">
        <v>19010</v>
      </c>
      <c r="K21" s="169"/>
      <c r="L21" s="170">
        <v>90</v>
      </c>
      <c r="M21" s="171"/>
      <c r="N21" s="172"/>
      <c r="O21" s="73">
        <v>5180</v>
      </c>
      <c r="P21" s="48"/>
      <c r="Q21" s="9"/>
      <c r="R21" s="9"/>
      <c r="S21" s="9"/>
    </row>
    <row r="22" spans="1:19" ht="18.75" customHeight="1" x14ac:dyDescent="0.15">
      <c r="A22" s="67" t="s">
        <v>41</v>
      </c>
      <c r="B22" s="66"/>
      <c r="C22" s="65" t="s">
        <v>32</v>
      </c>
      <c r="D22" s="64"/>
      <c r="E22" s="64"/>
      <c r="F22" s="54"/>
      <c r="G22" s="53"/>
      <c r="H22" s="101" t="s">
        <v>22</v>
      </c>
      <c r="I22" s="174"/>
      <c r="J22" s="175">
        <v>16530</v>
      </c>
      <c r="K22" s="176"/>
      <c r="L22" s="177">
        <v>-50</v>
      </c>
      <c r="M22" s="178"/>
      <c r="N22" s="179"/>
      <c r="O22" s="72">
        <v>770</v>
      </c>
      <c r="P22" s="40"/>
      <c r="Q22" s="61"/>
      <c r="R22" s="51"/>
      <c r="S22" s="50"/>
    </row>
    <row r="23" spans="1:19" ht="18" customHeight="1" x14ac:dyDescent="0.15">
      <c r="A23" s="44" t="s">
        <v>30</v>
      </c>
      <c r="B23" s="39">
        <v>1786.5</v>
      </c>
      <c r="C23" s="39">
        <v>1787</v>
      </c>
      <c r="D23" s="39">
        <v>1814</v>
      </c>
      <c r="E23" s="37">
        <v>1816</v>
      </c>
      <c r="F23" s="114">
        <v>194837</v>
      </c>
      <c r="G23" s="115"/>
      <c r="H23" s="180" t="s">
        <v>40</v>
      </c>
      <c r="I23" s="180"/>
      <c r="J23" s="180"/>
      <c r="K23" s="180"/>
      <c r="L23" s="180"/>
      <c r="M23" s="122" t="s">
        <v>2</v>
      </c>
      <c r="N23" s="122"/>
      <c r="O23" s="71" t="s">
        <v>39</v>
      </c>
      <c r="P23" s="48"/>
      <c r="Q23" s="9"/>
      <c r="R23" s="9"/>
      <c r="S23" s="9"/>
    </row>
    <row r="24" spans="1:19" ht="18" customHeight="1" x14ac:dyDescent="0.15">
      <c r="A24" s="44" t="s">
        <v>38</v>
      </c>
      <c r="B24" s="47" t="s">
        <v>26</v>
      </c>
      <c r="C24" s="46">
        <v>21</v>
      </c>
      <c r="D24" s="46">
        <v>31.5</v>
      </c>
      <c r="E24" s="43"/>
      <c r="F24" s="108">
        <v>2290</v>
      </c>
      <c r="G24" s="109"/>
      <c r="H24" s="181" t="s">
        <v>14</v>
      </c>
      <c r="I24" s="182"/>
      <c r="J24" s="104">
        <v>734141</v>
      </c>
      <c r="K24" s="183"/>
      <c r="L24" s="183"/>
      <c r="M24" s="105"/>
      <c r="N24" s="35">
        <v>469</v>
      </c>
      <c r="O24" s="70">
        <v>627470.94017094024</v>
      </c>
      <c r="P24" s="48"/>
      <c r="Q24" s="9"/>
      <c r="R24" s="9"/>
      <c r="S24" s="9"/>
    </row>
    <row r="25" spans="1:19" ht="18" customHeight="1" x14ac:dyDescent="0.15">
      <c r="A25" s="44" t="s">
        <v>27</v>
      </c>
      <c r="B25" s="39">
        <v>1781</v>
      </c>
      <c r="C25" s="39">
        <v>1782</v>
      </c>
      <c r="D25" s="39">
        <v>1808</v>
      </c>
      <c r="E25" s="37">
        <v>1810</v>
      </c>
      <c r="F25" s="114">
        <v>194291.46</v>
      </c>
      <c r="G25" s="115"/>
      <c r="H25" s="184" t="s">
        <v>25</v>
      </c>
      <c r="I25" s="185"/>
      <c r="J25" s="114">
        <v>218586</v>
      </c>
      <c r="K25" s="186"/>
      <c r="L25" s="186"/>
      <c r="M25" s="115"/>
      <c r="N25" s="69">
        <v>1095</v>
      </c>
      <c r="O25" s="68">
        <v>186825.64102564103</v>
      </c>
      <c r="P25" s="48"/>
      <c r="Q25" s="9"/>
      <c r="R25" s="9"/>
      <c r="S25" s="9"/>
    </row>
    <row r="26" spans="1:19" ht="17.45" customHeight="1" x14ac:dyDescent="0.15">
      <c r="A26" s="44" t="s">
        <v>9</v>
      </c>
      <c r="B26" s="43"/>
      <c r="C26" s="42" t="s">
        <v>32</v>
      </c>
      <c r="D26" s="42"/>
      <c r="E26" s="41">
        <v>310189</v>
      </c>
      <c r="F26" s="108">
        <v>1962.539999999979</v>
      </c>
      <c r="G26" s="109"/>
      <c r="H26" s="166" t="s">
        <v>23</v>
      </c>
      <c r="I26" s="173"/>
      <c r="J26" s="114">
        <v>297126</v>
      </c>
      <c r="K26" s="186"/>
      <c r="L26" s="186"/>
      <c r="M26" s="115"/>
      <c r="N26" s="69">
        <v>1406</v>
      </c>
      <c r="O26" s="68">
        <v>253953.84615384616</v>
      </c>
      <c r="P26" s="48"/>
      <c r="Q26" s="9"/>
      <c r="R26" s="9"/>
      <c r="S26" s="9"/>
    </row>
    <row r="27" spans="1:19" ht="17.45" customHeight="1" x14ac:dyDescent="0.15">
      <c r="A27" s="67" t="s">
        <v>33</v>
      </c>
      <c r="B27" s="66"/>
      <c r="C27" s="65" t="s">
        <v>32</v>
      </c>
      <c r="D27" s="64"/>
      <c r="E27" s="64"/>
      <c r="F27" s="54"/>
      <c r="G27" s="53"/>
      <c r="H27" s="101" t="s">
        <v>22</v>
      </c>
      <c r="I27" s="174"/>
      <c r="J27" s="187">
        <v>258364</v>
      </c>
      <c r="K27" s="188"/>
      <c r="L27" s="188"/>
      <c r="M27" s="189"/>
      <c r="N27" s="63">
        <v>-781</v>
      </c>
      <c r="O27" s="62">
        <v>220823.93162393162</v>
      </c>
      <c r="P27" s="40"/>
      <c r="Q27" s="61"/>
      <c r="R27" s="51"/>
      <c r="S27" s="50"/>
    </row>
    <row r="28" spans="1:19" ht="17.45" customHeight="1" x14ac:dyDescent="0.15">
      <c r="A28" s="44" t="s">
        <v>30</v>
      </c>
      <c r="B28" s="39">
        <v>1350</v>
      </c>
      <c r="C28" s="39">
        <v>1360</v>
      </c>
      <c r="D28" s="39">
        <v>1358</v>
      </c>
      <c r="E28" s="37">
        <v>1368</v>
      </c>
      <c r="F28" s="114">
        <v>148281</v>
      </c>
      <c r="G28" s="115"/>
      <c r="H28" s="122" t="s">
        <v>37</v>
      </c>
      <c r="I28" s="190"/>
      <c r="J28" s="190"/>
      <c r="K28" s="190"/>
      <c r="L28" s="191">
        <v>15.63</v>
      </c>
      <c r="M28" s="191"/>
      <c r="N28" s="192"/>
      <c r="O28" s="60"/>
      <c r="P28" s="40"/>
      <c r="Q28" s="9"/>
      <c r="R28" s="9"/>
      <c r="S28" s="9"/>
    </row>
    <row r="29" spans="1:19" ht="17.100000000000001" customHeight="1" x14ac:dyDescent="0.15">
      <c r="A29" s="44" t="s">
        <v>2</v>
      </c>
      <c r="B29" s="47"/>
      <c r="C29" s="46">
        <v>-10</v>
      </c>
      <c r="D29" s="46">
        <v>0</v>
      </c>
      <c r="E29" s="43"/>
      <c r="F29" s="108">
        <v>-1090</v>
      </c>
      <c r="G29" s="109"/>
      <c r="H29" s="193" t="s">
        <v>36</v>
      </c>
      <c r="I29" s="125" t="s">
        <v>14</v>
      </c>
      <c r="J29" s="126"/>
      <c r="K29" s="196">
        <v>251475</v>
      </c>
      <c r="L29" s="197"/>
      <c r="M29" s="197"/>
      <c r="N29" s="198"/>
      <c r="O29" s="36">
        <v>-3550</v>
      </c>
      <c r="P29" s="48"/>
      <c r="Q29" s="9"/>
      <c r="R29" s="9"/>
      <c r="S29" s="9"/>
    </row>
    <row r="30" spans="1:19" ht="17.45" customHeight="1" x14ac:dyDescent="0.15">
      <c r="A30" s="44" t="s">
        <v>27</v>
      </c>
      <c r="B30" s="39">
        <v>1290</v>
      </c>
      <c r="C30" s="39">
        <v>1300</v>
      </c>
      <c r="D30" s="39">
        <v>1290</v>
      </c>
      <c r="E30" s="37">
        <v>1300</v>
      </c>
      <c r="F30" s="114">
        <v>141739</v>
      </c>
      <c r="G30" s="115"/>
      <c r="H30" s="194"/>
      <c r="I30" s="199" t="s">
        <v>35</v>
      </c>
      <c r="J30" s="200"/>
      <c r="K30" s="201">
        <v>6140</v>
      </c>
      <c r="L30" s="197"/>
      <c r="M30" s="197"/>
      <c r="N30" s="198"/>
      <c r="O30" s="52">
        <v>-45</v>
      </c>
      <c r="P30" s="48"/>
      <c r="Q30" s="9"/>
      <c r="R30" s="9"/>
      <c r="S30" s="9"/>
    </row>
    <row r="31" spans="1:19" ht="17.45" customHeight="1" x14ac:dyDescent="0.15">
      <c r="A31" s="44" t="s">
        <v>9</v>
      </c>
      <c r="B31" s="43"/>
      <c r="C31" s="42" t="s">
        <v>32</v>
      </c>
      <c r="D31" s="42"/>
      <c r="E31" s="41">
        <v>131</v>
      </c>
      <c r="F31" s="108">
        <v>0</v>
      </c>
      <c r="G31" s="109"/>
      <c r="H31" s="194"/>
      <c r="I31" s="199" t="s">
        <v>22</v>
      </c>
      <c r="J31" s="200"/>
      <c r="K31" s="201">
        <v>70075</v>
      </c>
      <c r="L31" s="197"/>
      <c r="M31" s="197"/>
      <c r="N31" s="198"/>
      <c r="O31" s="52">
        <v>0</v>
      </c>
      <c r="P31" s="48"/>
      <c r="Q31" s="9"/>
      <c r="R31" s="9"/>
      <c r="S31" s="9"/>
    </row>
    <row r="32" spans="1:19" ht="17.45" customHeight="1" x14ac:dyDescent="0.15">
      <c r="A32" s="202" t="s">
        <v>34</v>
      </c>
      <c r="B32" s="203"/>
      <c r="C32" s="59"/>
      <c r="D32" s="59"/>
      <c r="E32" s="58"/>
      <c r="F32" s="54"/>
      <c r="G32" s="53"/>
      <c r="H32" s="194"/>
      <c r="I32" s="199" t="s">
        <v>23</v>
      </c>
      <c r="J32" s="200"/>
      <c r="K32" s="201">
        <v>53875</v>
      </c>
      <c r="L32" s="197"/>
      <c r="M32" s="197"/>
      <c r="N32" s="198"/>
      <c r="O32" s="52">
        <v>-625</v>
      </c>
      <c r="P32" s="204"/>
      <c r="Q32" s="205"/>
    </row>
    <row r="33" spans="1:19" ht="17.45" customHeight="1" x14ac:dyDescent="0.15">
      <c r="A33" s="44" t="s">
        <v>30</v>
      </c>
      <c r="B33" s="39">
        <v>1115</v>
      </c>
      <c r="C33" s="39">
        <v>1125</v>
      </c>
      <c r="D33" s="39">
        <v>1115</v>
      </c>
      <c r="E33" s="37">
        <v>1125</v>
      </c>
      <c r="F33" s="114">
        <v>122659</v>
      </c>
      <c r="G33" s="115"/>
      <c r="H33" s="194"/>
      <c r="I33" s="199" t="s">
        <v>25</v>
      </c>
      <c r="J33" s="200"/>
      <c r="K33" s="201">
        <v>953900</v>
      </c>
      <c r="L33" s="197"/>
      <c r="M33" s="197"/>
      <c r="N33" s="198"/>
      <c r="O33" s="52">
        <v>-2300</v>
      </c>
      <c r="P33" s="48"/>
      <c r="Q33" s="9"/>
      <c r="R33" s="9"/>
      <c r="S33" s="9"/>
    </row>
    <row r="34" spans="1:19" ht="17.100000000000001" customHeight="1" x14ac:dyDescent="0.15">
      <c r="A34" s="44" t="s">
        <v>2</v>
      </c>
      <c r="B34" s="47"/>
      <c r="C34" s="46">
        <v>-5</v>
      </c>
      <c r="D34" s="46">
        <v>-31.5</v>
      </c>
      <c r="E34" s="37">
        <v>499</v>
      </c>
      <c r="F34" s="108">
        <v>-545</v>
      </c>
      <c r="G34" s="109"/>
      <c r="H34" s="194"/>
      <c r="I34" s="199" t="s">
        <v>33</v>
      </c>
      <c r="J34" s="200"/>
      <c r="K34" s="201">
        <v>6040</v>
      </c>
      <c r="L34" s="197"/>
      <c r="M34" s="197"/>
      <c r="N34" s="198"/>
      <c r="O34" s="52">
        <v>0</v>
      </c>
      <c r="P34" s="48"/>
      <c r="Q34" s="9"/>
      <c r="R34" s="9"/>
      <c r="S34" s="9"/>
    </row>
    <row r="35" spans="1:19" ht="17.45" customHeight="1" x14ac:dyDescent="0.15">
      <c r="A35" s="57" t="s">
        <v>29</v>
      </c>
      <c r="B35" s="55"/>
      <c r="C35" s="56" t="s">
        <v>32</v>
      </c>
      <c r="D35" s="55"/>
      <c r="E35" s="55"/>
      <c r="F35" s="54"/>
      <c r="G35" s="53"/>
      <c r="H35" s="194"/>
      <c r="I35" s="199" t="s">
        <v>31</v>
      </c>
      <c r="J35" s="200"/>
      <c r="K35" s="201">
        <v>58380</v>
      </c>
      <c r="L35" s="197"/>
      <c r="M35" s="197"/>
      <c r="N35" s="198"/>
      <c r="O35" s="52">
        <v>-220</v>
      </c>
      <c r="P35" s="32"/>
      <c r="Q35" s="9"/>
      <c r="R35" s="51"/>
      <c r="S35" s="50"/>
    </row>
    <row r="36" spans="1:19" ht="17.45" customHeight="1" x14ac:dyDescent="0.15">
      <c r="A36" s="44" t="s">
        <v>30</v>
      </c>
      <c r="B36" s="37">
        <v>16585</v>
      </c>
      <c r="C36" s="37">
        <v>16595</v>
      </c>
      <c r="D36" s="37">
        <v>16360</v>
      </c>
      <c r="E36" s="37">
        <v>16385</v>
      </c>
      <c r="F36" s="114">
        <v>1809353</v>
      </c>
      <c r="G36" s="115"/>
      <c r="H36" s="195"/>
      <c r="I36" s="132" t="s">
        <v>29</v>
      </c>
      <c r="J36" s="133"/>
      <c r="K36" s="206">
        <v>69180</v>
      </c>
      <c r="L36" s="207"/>
      <c r="M36" s="207"/>
      <c r="N36" s="208"/>
      <c r="O36" s="49">
        <v>2874</v>
      </c>
      <c r="P36" s="48"/>
      <c r="Q36" s="9"/>
      <c r="R36" s="9"/>
      <c r="S36" s="9"/>
    </row>
    <row r="37" spans="1:19" ht="18.75" customHeight="1" x14ac:dyDescent="0.15">
      <c r="A37" s="44" t="s">
        <v>2</v>
      </c>
      <c r="B37" s="47"/>
      <c r="C37" s="46">
        <v>-155</v>
      </c>
      <c r="D37" s="45">
        <v>-380</v>
      </c>
      <c r="E37" s="43"/>
      <c r="F37" s="108">
        <v>-16900</v>
      </c>
      <c r="G37" s="109"/>
      <c r="H37" s="209" t="s">
        <v>28</v>
      </c>
      <c r="I37" s="209"/>
      <c r="J37" s="209"/>
      <c r="K37" s="209"/>
      <c r="L37" s="209"/>
      <c r="M37" s="209"/>
      <c r="N37" s="209"/>
      <c r="O37" s="210"/>
      <c r="P37" s="40"/>
      <c r="Q37" s="9"/>
      <c r="R37" s="9"/>
      <c r="S37" s="9"/>
    </row>
    <row r="38" spans="1:19" ht="17.45" customHeight="1" x14ac:dyDescent="0.15">
      <c r="A38" s="44" t="s">
        <v>27</v>
      </c>
      <c r="B38" s="37">
        <v>16555</v>
      </c>
      <c r="C38" s="37">
        <v>16560</v>
      </c>
      <c r="D38" s="37">
        <v>16350</v>
      </c>
      <c r="E38" s="37">
        <v>16375</v>
      </c>
      <c r="F38" s="114">
        <v>1805537</v>
      </c>
      <c r="G38" s="115"/>
      <c r="H38" s="125" t="s">
        <v>14</v>
      </c>
      <c r="I38" s="126"/>
      <c r="J38" s="211">
        <v>149911</v>
      </c>
      <c r="K38" s="211"/>
      <c r="L38" s="211"/>
      <c r="M38" s="211"/>
      <c r="N38" s="212">
        <v>6901</v>
      </c>
      <c r="O38" s="213"/>
      <c r="P38" s="40"/>
      <c r="Q38" s="9"/>
      <c r="R38" s="9"/>
      <c r="S38" s="9"/>
    </row>
    <row r="39" spans="1:19" ht="17.45" customHeight="1" x14ac:dyDescent="0.15">
      <c r="A39" s="44" t="s">
        <v>9</v>
      </c>
      <c r="B39" s="43"/>
      <c r="C39" s="42"/>
      <c r="D39" s="42" t="s">
        <v>26</v>
      </c>
      <c r="E39" s="41">
        <v>72749</v>
      </c>
      <c r="F39" s="108">
        <v>-19625</v>
      </c>
      <c r="G39" s="109"/>
      <c r="H39" s="199" t="s">
        <v>25</v>
      </c>
      <c r="I39" s="200"/>
      <c r="J39" s="214">
        <v>278736</v>
      </c>
      <c r="K39" s="214"/>
      <c r="L39" s="214"/>
      <c r="M39" s="214"/>
      <c r="N39" s="215">
        <v>-16101</v>
      </c>
      <c r="O39" s="216"/>
      <c r="P39" s="40"/>
      <c r="Q39" s="9"/>
      <c r="R39" s="9"/>
      <c r="S39" s="9"/>
    </row>
    <row r="40" spans="1:19" ht="17.45" customHeight="1" x14ac:dyDescent="0.15">
      <c r="A40" s="217" t="s">
        <v>24</v>
      </c>
      <c r="B40" s="39">
        <v>35000</v>
      </c>
      <c r="C40" s="37">
        <v>35500</v>
      </c>
      <c r="D40" s="38" t="s">
        <v>9</v>
      </c>
      <c r="E40" s="37">
        <v>0</v>
      </c>
      <c r="F40" s="114">
        <v>3870565</v>
      </c>
      <c r="G40" s="115"/>
      <c r="H40" s="199" t="s">
        <v>23</v>
      </c>
      <c r="I40" s="200"/>
      <c r="J40" s="214">
        <v>61799</v>
      </c>
      <c r="K40" s="214"/>
      <c r="L40" s="214"/>
      <c r="M40" s="214"/>
      <c r="N40" s="215">
        <v>-2276</v>
      </c>
      <c r="O40" s="216"/>
    </row>
    <row r="41" spans="1:19" ht="18.75" customHeight="1" x14ac:dyDescent="0.15">
      <c r="A41" s="218"/>
      <c r="B41" s="36">
        <v>0</v>
      </c>
      <c r="C41" s="35">
        <v>0</v>
      </c>
      <c r="D41" s="34" t="s">
        <v>8</v>
      </c>
      <c r="E41" s="33">
        <v>711</v>
      </c>
      <c r="F41" s="108">
        <v>0</v>
      </c>
      <c r="G41" s="109"/>
      <c r="H41" s="132" t="s">
        <v>22</v>
      </c>
      <c r="I41" s="133"/>
      <c r="J41" s="219">
        <v>21411</v>
      </c>
      <c r="K41" s="219"/>
      <c r="L41" s="219"/>
      <c r="M41" s="219"/>
      <c r="N41" s="220">
        <v>3092</v>
      </c>
      <c r="O41" s="221"/>
      <c r="Q41" s="222"/>
      <c r="R41" s="222"/>
      <c r="S41" s="13"/>
    </row>
    <row r="42" spans="1:19" ht="17.100000000000001" customHeight="1" x14ac:dyDescent="0.15">
      <c r="A42" s="223" t="s">
        <v>21</v>
      </c>
      <c r="B42" s="224"/>
      <c r="C42" s="224"/>
      <c r="D42" s="224"/>
      <c r="E42" s="224"/>
      <c r="F42" s="224"/>
      <c r="G42" s="225"/>
      <c r="H42" s="226" t="s">
        <v>20</v>
      </c>
      <c r="I42" s="226"/>
      <c r="J42" s="226"/>
      <c r="K42" s="226"/>
      <c r="L42" s="226"/>
      <c r="M42" s="226"/>
      <c r="N42" s="226"/>
      <c r="O42" s="227"/>
      <c r="P42" s="32"/>
      <c r="Q42" s="31"/>
      <c r="R42" s="18"/>
      <c r="S42" s="18"/>
    </row>
    <row r="43" spans="1:19" ht="17.100000000000001" customHeight="1" x14ac:dyDescent="0.15">
      <c r="A43" s="30"/>
      <c r="B43" s="28" t="s">
        <v>19</v>
      </c>
      <c r="C43" s="29" t="s">
        <v>18</v>
      </c>
      <c r="D43" s="29" t="s">
        <v>17</v>
      </c>
      <c r="E43" s="28" t="s">
        <v>16</v>
      </c>
      <c r="F43" s="228" t="s">
        <v>15</v>
      </c>
      <c r="G43" s="229"/>
      <c r="H43" s="142" t="s">
        <v>14</v>
      </c>
      <c r="I43" s="231">
        <v>5876.5</v>
      </c>
      <c r="J43" s="231"/>
      <c r="K43" s="231"/>
      <c r="L43" s="232"/>
      <c r="M43" s="7" t="s">
        <v>0</v>
      </c>
      <c r="N43" s="233">
        <v>5877.5</v>
      </c>
      <c r="O43" s="231"/>
      <c r="P43" s="26"/>
      <c r="Q43" s="9"/>
    </row>
    <row r="44" spans="1:19" ht="17.100000000000001" customHeight="1" x14ac:dyDescent="0.15">
      <c r="A44" s="25">
        <v>43770</v>
      </c>
      <c r="B44" s="24">
        <v>266.7</v>
      </c>
      <c r="C44" s="23">
        <v>1508</v>
      </c>
      <c r="D44" s="23">
        <v>1801.4</v>
      </c>
      <c r="E44" s="23">
        <v>935.1</v>
      </c>
      <c r="F44" s="234">
        <v>1755.3</v>
      </c>
      <c r="G44" s="235"/>
      <c r="H44" s="230"/>
      <c r="I44" s="236">
        <v>640715</v>
      </c>
      <c r="J44" s="236"/>
      <c r="K44" s="236"/>
      <c r="L44" s="187"/>
      <c r="M44" s="4" t="s">
        <v>0</v>
      </c>
      <c r="N44" s="189">
        <v>640824</v>
      </c>
      <c r="O44" s="236"/>
      <c r="P44" s="26"/>
      <c r="Q44" s="9"/>
    </row>
    <row r="45" spans="1:19" ht="17.25" customHeight="1" x14ac:dyDescent="0.15">
      <c r="A45" s="25">
        <v>43830</v>
      </c>
      <c r="B45" s="24">
        <v>267.10000000000002</v>
      </c>
      <c r="C45" s="23">
        <v>1511.1</v>
      </c>
      <c r="D45" s="23">
        <v>1806.6</v>
      </c>
      <c r="E45" s="23">
        <v>936.4</v>
      </c>
      <c r="F45" s="234">
        <v>1752.8</v>
      </c>
      <c r="G45" s="235"/>
      <c r="H45" s="230" t="s">
        <v>13</v>
      </c>
      <c r="I45" s="231">
        <v>16425</v>
      </c>
      <c r="J45" s="231"/>
      <c r="K45" s="231"/>
      <c r="L45" s="232"/>
      <c r="M45" s="7" t="s">
        <v>0</v>
      </c>
      <c r="N45" s="233">
        <v>16450</v>
      </c>
      <c r="O45" s="231"/>
      <c r="P45" s="26"/>
      <c r="Q45" s="9"/>
      <c r="R45" s="22"/>
      <c r="S45" s="21"/>
    </row>
    <row r="46" spans="1:19" ht="17.100000000000001" customHeight="1" x14ac:dyDescent="0.15">
      <c r="A46" s="25">
        <v>43861</v>
      </c>
      <c r="B46" s="24">
        <v>267.55</v>
      </c>
      <c r="C46" s="23">
        <v>1514.7</v>
      </c>
      <c r="D46" s="23">
        <v>1812.3</v>
      </c>
      <c r="E46" s="23">
        <v>938.7</v>
      </c>
      <c r="F46" s="234">
        <v>1750.9</v>
      </c>
      <c r="G46" s="235"/>
      <c r="H46" s="230"/>
      <c r="I46" s="236">
        <v>1790818</v>
      </c>
      <c r="J46" s="236"/>
      <c r="K46" s="236"/>
      <c r="L46" s="187"/>
      <c r="M46" s="4" t="s">
        <v>0</v>
      </c>
      <c r="N46" s="189">
        <v>1793544</v>
      </c>
      <c r="O46" s="236"/>
      <c r="P46" s="26"/>
      <c r="Q46" s="9"/>
      <c r="R46" s="22"/>
      <c r="S46" s="21"/>
    </row>
    <row r="47" spans="1:19" ht="17.100000000000001" customHeight="1" x14ac:dyDescent="0.15">
      <c r="A47" s="25">
        <v>43890</v>
      </c>
      <c r="B47" s="24">
        <v>267.85000000000002</v>
      </c>
      <c r="C47" s="23">
        <v>1518.3</v>
      </c>
      <c r="D47" s="27">
        <v>0</v>
      </c>
      <c r="E47" s="23">
        <v>0</v>
      </c>
      <c r="F47" s="234">
        <v>0</v>
      </c>
      <c r="G47" s="235"/>
      <c r="H47" s="230" t="s">
        <v>12</v>
      </c>
      <c r="I47" s="231">
        <v>2161</v>
      </c>
      <c r="J47" s="231"/>
      <c r="K47" s="231"/>
      <c r="L47" s="232"/>
      <c r="M47" s="7" t="s">
        <v>0</v>
      </c>
      <c r="N47" s="233">
        <v>2162</v>
      </c>
      <c r="O47" s="231"/>
      <c r="P47" s="26"/>
      <c r="Q47" s="9"/>
      <c r="R47" s="22"/>
      <c r="S47" s="21"/>
    </row>
    <row r="48" spans="1:19" ht="17.100000000000001" customHeight="1" x14ac:dyDescent="0.15">
      <c r="A48" s="25">
        <v>43921</v>
      </c>
      <c r="B48" s="24">
        <v>267.95</v>
      </c>
      <c r="C48" s="23">
        <v>0</v>
      </c>
      <c r="D48" s="23">
        <v>1822</v>
      </c>
      <c r="E48" s="23">
        <v>0</v>
      </c>
      <c r="F48" s="234">
        <v>1748.6</v>
      </c>
      <c r="G48" s="235"/>
      <c r="H48" s="230"/>
      <c r="I48" s="236">
        <v>235614</v>
      </c>
      <c r="J48" s="236"/>
      <c r="K48" s="236"/>
      <c r="L48" s="187"/>
      <c r="M48" s="4" t="s">
        <v>0</v>
      </c>
      <c r="N48" s="189">
        <v>235723</v>
      </c>
      <c r="O48" s="236"/>
      <c r="P48" s="18"/>
      <c r="Q48" s="9"/>
      <c r="R48" s="22"/>
      <c r="S48" s="21"/>
    </row>
    <row r="49" spans="1:19" ht="17.100000000000001" customHeight="1" x14ac:dyDescent="0.15">
      <c r="A49" s="15" t="s">
        <v>11</v>
      </c>
      <c r="B49" s="20">
        <v>1.5999999999999659</v>
      </c>
      <c r="C49" s="19">
        <v>0</v>
      </c>
      <c r="D49" s="19">
        <v>1</v>
      </c>
      <c r="E49" s="19">
        <v>-15.199999999999932</v>
      </c>
      <c r="F49" s="237">
        <v>-31.5</v>
      </c>
      <c r="G49" s="238"/>
      <c r="H49" s="239" t="s">
        <v>10</v>
      </c>
      <c r="I49" s="231">
        <v>2539</v>
      </c>
      <c r="J49" s="231"/>
      <c r="K49" s="231"/>
      <c r="L49" s="232"/>
      <c r="M49" s="7" t="s">
        <v>0</v>
      </c>
      <c r="N49" s="233">
        <v>2539.5</v>
      </c>
      <c r="O49" s="231"/>
      <c r="P49" s="18"/>
      <c r="Q49" s="9"/>
      <c r="R49" s="17"/>
      <c r="S49" s="16"/>
    </row>
    <row r="50" spans="1:19" ht="17.100000000000001" customHeight="1" x14ac:dyDescent="0.15">
      <c r="A50" s="15" t="s">
        <v>9</v>
      </c>
      <c r="B50" s="14">
        <v>69905</v>
      </c>
      <c r="C50" s="14">
        <v>275907</v>
      </c>
      <c r="D50" s="14">
        <v>76904</v>
      </c>
      <c r="E50" s="14">
        <v>20493</v>
      </c>
      <c r="F50" s="240">
        <v>4320</v>
      </c>
      <c r="G50" s="241"/>
      <c r="H50" s="239"/>
      <c r="I50" s="236">
        <v>276827</v>
      </c>
      <c r="J50" s="236"/>
      <c r="K50" s="236"/>
      <c r="L50" s="187"/>
      <c r="M50" s="4" t="s">
        <v>0</v>
      </c>
      <c r="N50" s="189">
        <v>276882</v>
      </c>
      <c r="O50" s="236"/>
      <c r="P50"/>
      <c r="Q50" s="9"/>
      <c r="R50" s="13"/>
      <c r="S50" s="12"/>
    </row>
    <row r="51" spans="1:19" ht="18.75" customHeight="1" x14ac:dyDescent="0.15">
      <c r="A51" s="6" t="s">
        <v>8</v>
      </c>
      <c r="B51" s="11">
        <v>36547</v>
      </c>
      <c r="C51" s="11">
        <v>8378798</v>
      </c>
      <c r="D51" s="11">
        <v>314694763</v>
      </c>
      <c r="E51" s="11">
        <v>216251</v>
      </c>
      <c r="F51" s="242">
        <v>52148</v>
      </c>
      <c r="G51" s="243"/>
      <c r="H51" s="244" t="s">
        <v>7</v>
      </c>
      <c r="I51" s="231">
        <v>1814.5</v>
      </c>
      <c r="J51" s="231"/>
      <c r="K51" s="231"/>
      <c r="L51" s="232"/>
      <c r="M51" s="7" t="s">
        <v>0</v>
      </c>
      <c r="N51" s="233">
        <v>1815</v>
      </c>
      <c r="O51" s="231"/>
      <c r="P51"/>
      <c r="S51" s="10"/>
    </row>
    <row r="52" spans="1:19" ht="18.75" customHeight="1" x14ac:dyDescent="0.15">
      <c r="A52" s="6" t="s">
        <v>2</v>
      </c>
      <c r="B52" s="5">
        <v>-2</v>
      </c>
      <c r="C52" s="5">
        <v>-2058</v>
      </c>
      <c r="D52" s="5">
        <v>-238834</v>
      </c>
      <c r="E52" s="5">
        <v>52149</v>
      </c>
      <c r="F52" s="245">
        <v>0</v>
      </c>
      <c r="G52" s="246"/>
      <c r="H52" s="244"/>
      <c r="I52" s="236">
        <v>197835</v>
      </c>
      <c r="J52" s="236"/>
      <c r="K52" s="236"/>
      <c r="L52" s="187"/>
      <c r="M52" s="4" t="s">
        <v>0</v>
      </c>
      <c r="N52" s="189">
        <v>197889</v>
      </c>
      <c r="O52" s="236"/>
      <c r="Q52" s="9"/>
    </row>
    <row r="53" spans="1:19" ht="18.75" customHeight="1" x14ac:dyDescent="0.2">
      <c r="A53" s="6" t="s">
        <v>6</v>
      </c>
      <c r="B53" s="8">
        <v>640886</v>
      </c>
      <c r="C53" s="247" t="s">
        <v>5</v>
      </c>
      <c r="D53" s="248"/>
      <c r="E53" s="249" t="s">
        <v>4</v>
      </c>
      <c r="F53" s="249"/>
      <c r="G53" s="250"/>
      <c r="H53" s="244" t="s">
        <v>3</v>
      </c>
      <c r="I53" s="253">
        <v>16380</v>
      </c>
      <c r="J53" s="253"/>
      <c r="K53" s="253"/>
      <c r="L53" s="254"/>
      <c r="M53" s="7" t="s">
        <v>0</v>
      </c>
      <c r="N53" s="255">
        <v>16385</v>
      </c>
      <c r="O53" s="256"/>
      <c r="P53" s="3"/>
    </row>
    <row r="54" spans="1:19" ht="18.75" customHeight="1" x14ac:dyDescent="0.15">
      <c r="A54" s="6" t="s">
        <v>2</v>
      </c>
      <c r="B54" s="5">
        <v>3845</v>
      </c>
      <c r="C54" s="257" t="s">
        <v>1</v>
      </c>
      <c r="D54" s="258"/>
      <c r="E54" s="251"/>
      <c r="F54" s="251"/>
      <c r="G54" s="252"/>
      <c r="H54" s="244"/>
      <c r="I54" s="259">
        <v>1785911</v>
      </c>
      <c r="J54" s="259"/>
      <c r="K54" s="259"/>
      <c r="L54" s="260"/>
      <c r="M54" s="4" t="s">
        <v>0</v>
      </c>
      <c r="N54" s="261">
        <v>1786456.55</v>
      </c>
      <c r="O54" s="259"/>
      <c r="P54" s="3"/>
    </row>
  </sheetData>
  <mergeCells count="171">
    <mergeCell ref="C53:D53"/>
    <mergeCell ref="E53:G54"/>
    <mergeCell ref="H53:H54"/>
    <mergeCell ref="I53:L53"/>
    <mergeCell ref="N53:O53"/>
    <mergeCell ref="C54:D54"/>
    <mergeCell ref="I54:L54"/>
    <mergeCell ref="N54:O54"/>
    <mergeCell ref="F49:G49"/>
    <mergeCell ref="H49:H50"/>
    <mergeCell ref="I49:L49"/>
    <mergeCell ref="N49:O49"/>
    <mergeCell ref="F50:G50"/>
    <mergeCell ref="I50:L50"/>
    <mergeCell ref="N50:O50"/>
    <mergeCell ref="F51:G51"/>
    <mergeCell ref="H51:H52"/>
    <mergeCell ref="I51:L51"/>
    <mergeCell ref="N51:O51"/>
    <mergeCell ref="F52:G52"/>
    <mergeCell ref="I52:L52"/>
    <mergeCell ref="N52:O52"/>
    <mergeCell ref="F45:G45"/>
    <mergeCell ref="H45:H46"/>
    <mergeCell ref="I45:L45"/>
    <mergeCell ref="N45:O45"/>
    <mergeCell ref="F46:G46"/>
    <mergeCell ref="I46:L46"/>
    <mergeCell ref="N46:O46"/>
    <mergeCell ref="F47:G47"/>
    <mergeCell ref="H47:H48"/>
    <mergeCell ref="I47:L47"/>
    <mergeCell ref="N47:O47"/>
    <mergeCell ref="F48:G48"/>
    <mergeCell ref="I48:L48"/>
    <mergeCell ref="N48:O48"/>
    <mergeCell ref="Q41:R41"/>
    <mergeCell ref="A42:G42"/>
    <mergeCell ref="H42:O42"/>
    <mergeCell ref="F43:G43"/>
    <mergeCell ref="H43:H44"/>
    <mergeCell ref="I43:L43"/>
    <mergeCell ref="N43:O43"/>
    <mergeCell ref="F44:G44"/>
    <mergeCell ref="I44:L44"/>
    <mergeCell ref="N44:O44"/>
    <mergeCell ref="A40:A41"/>
    <mergeCell ref="F40:G40"/>
    <mergeCell ref="H40:I40"/>
    <mergeCell ref="J40:M40"/>
    <mergeCell ref="N40:O40"/>
    <mergeCell ref="F41:G41"/>
    <mergeCell ref="H41:I41"/>
    <mergeCell ref="J41:M41"/>
    <mergeCell ref="N41:O41"/>
    <mergeCell ref="F37:G37"/>
    <mergeCell ref="H37:O37"/>
    <mergeCell ref="F38:G38"/>
    <mergeCell ref="H38:I38"/>
    <mergeCell ref="J38:M38"/>
    <mergeCell ref="N38:O38"/>
    <mergeCell ref="F39:G39"/>
    <mergeCell ref="H39:I39"/>
    <mergeCell ref="J39:M39"/>
    <mergeCell ref="N39:O39"/>
    <mergeCell ref="A32:B32"/>
    <mergeCell ref="I32:J32"/>
    <mergeCell ref="K32:N32"/>
    <mergeCell ref="P32:Q32"/>
    <mergeCell ref="F33:G33"/>
    <mergeCell ref="I33:J33"/>
    <mergeCell ref="K33:N33"/>
    <mergeCell ref="F34:G34"/>
    <mergeCell ref="I34:J34"/>
    <mergeCell ref="K34:N34"/>
    <mergeCell ref="F29:G29"/>
    <mergeCell ref="H29:H36"/>
    <mergeCell ref="I29:J29"/>
    <mergeCell ref="K29:N29"/>
    <mergeCell ref="F30:G30"/>
    <mergeCell ref="I30:J30"/>
    <mergeCell ref="K30:N30"/>
    <mergeCell ref="F31:G31"/>
    <mergeCell ref="I31:J31"/>
    <mergeCell ref="K31:N31"/>
    <mergeCell ref="I35:J35"/>
    <mergeCell ref="K35:N35"/>
    <mergeCell ref="F36:G36"/>
    <mergeCell ref="I36:J36"/>
    <mergeCell ref="K36:N36"/>
    <mergeCell ref="F25:G25"/>
    <mergeCell ref="H25:I25"/>
    <mergeCell ref="J25:M25"/>
    <mergeCell ref="F26:G26"/>
    <mergeCell ref="H26:I26"/>
    <mergeCell ref="J26:M26"/>
    <mergeCell ref="H27:I27"/>
    <mergeCell ref="J27:M27"/>
    <mergeCell ref="F28:G28"/>
    <mergeCell ref="H28:K28"/>
    <mergeCell ref="L28:N28"/>
    <mergeCell ref="H22:I22"/>
    <mergeCell ref="J22:K22"/>
    <mergeCell ref="L22:N22"/>
    <mergeCell ref="F23:G23"/>
    <mergeCell ref="H23:L23"/>
    <mergeCell ref="M23:N23"/>
    <mergeCell ref="F24:G24"/>
    <mergeCell ref="H24:I24"/>
    <mergeCell ref="J24:M24"/>
    <mergeCell ref="F19:G19"/>
    <mergeCell ref="H19:I19"/>
    <mergeCell ref="J19:K19"/>
    <mergeCell ref="L19:N19"/>
    <mergeCell ref="F20:G20"/>
    <mergeCell ref="H20:I20"/>
    <mergeCell ref="J20:K20"/>
    <mergeCell ref="L20:N20"/>
    <mergeCell ref="F21:G21"/>
    <mergeCell ref="H21:I21"/>
    <mergeCell ref="J21:K21"/>
    <mergeCell ref="L21:N21"/>
    <mergeCell ref="F16:G16"/>
    <mergeCell ref="H16:J16"/>
    <mergeCell ref="K16:N16"/>
    <mergeCell ref="H17:J17"/>
    <mergeCell ref="K17:M17"/>
    <mergeCell ref="F18:G18"/>
    <mergeCell ref="H18:I18"/>
    <mergeCell ref="J18:K18"/>
    <mergeCell ref="L18:N18"/>
    <mergeCell ref="F13:G13"/>
    <mergeCell ref="H13:I13"/>
    <mergeCell ref="J13:L13"/>
    <mergeCell ref="M13:N13"/>
    <mergeCell ref="F14:G14"/>
    <mergeCell ref="H14:J14"/>
    <mergeCell ref="L14:N14"/>
    <mergeCell ref="F15:G15"/>
    <mergeCell ref="H15:J15"/>
    <mergeCell ref="K15:M15"/>
    <mergeCell ref="F9:G9"/>
    <mergeCell ref="H9:I9"/>
    <mergeCell ref="J9:M9"/>
    <mergeCell ref="N9:O9"/>
    <mergeCell ref="F10:G10"/>
    <mergeCell ref="H10:I10"/>
    <mergeCell ref="J10:M10"/>
    <mergeCell ref="N10:O10"/>
    <mergeCell ref="F11:G11"/>
    <mergeCell ref="I11:O11"/>
    <mergeCell ref="F4:G4"/>
    <mergeCell ref="H4:O5"/>
    <mergeCell ref="F5:G5"/>
    <mergeCell ref="F6:G6"/>
    <mergeCell ref="H6:M6"/>
    <mergeCell ref="N6:O6"/>
    <mergeCell ref="H7:M7"/>
    <mergeCell ref="N7:O7"/>
    <mergeCell ref="F8:G8"/>
    <mergeCell ref="H8:M8"/>
    <mergeCell ref="N8:O8"/>
    <mergeCell ref="B1:C1"/>
    <mergeCell ref="D1:E1"/>
    <mergeCell ref="H1:O1"/>
    <mergeCell ref="Q1:R1"/>
    <mergeCell ref="H2:J2"/>
    <mergeCell ref="K2:M2"/>
    <mergeCell ref="N2:O2"/>
    <mergeCell ref="F3:G3"/>
    <mergeCell ref="H3:O3"/>
  </mergeCells>
  <phoneticPr fontId="2"/>
  <printOptions horizontalCentered="1" verticalCentered="1"/>
  <pageMargins left="0.43307086614173229" right="0.23622047244094491" top="0.55118110236220474" bottom="0.55118110236220474" header="0.31496062992125984" footer="0.31496062992125984"/>
  <pageSetup paperSize="9" scale="74" orientation="portrait" horizontalDpi="1200" verticalDpi="300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7D3-392B-443F-9698-E1A499E14BCD}">
  <sheetPr codeName="Sheet3"/>
  <dimension ref="A1:V39"/>
  <sheetViews>
    <sheetView showGridLines="0" showRowColHeaders="0" topLeftCell="A10" zoomScale="75" zoomScaleNormal="75" workbookViewId="0">
      <selection activeCell="W17" sqref="W17"/>
    </sheetView>
  </sheetViews>
  <sheetFormatPr defaultRowHeight="21.95" customHeight="1" x14ac:dyDescent="0.15"/>
  <cols>
    <col min="1" max="3" width="6.625" style="305" customWidth="1"/>
    <col min="4" max="5" width="10.625" style="270" customWidth="1"/>
    <col min="6" max="8" width="6.625" style="270" customWidth="1"/>
    <col min="9" max="16" width="10.625" style="270" customWidth="1"/>
    <col min="17" max="22" width="12.625" style="270" customWidth="1"/>
    <col min="23" max="16384" width="9" style="270"/>
  </cols>
  <sheetData>
    <row r="1" spans="1:22" ht="21.95" customHeight="1" x14ac:dyDescent="0.15">
      <c r="A1" s="262" t="s">
        <v>68</v>
      </c>
      <c r="B1" s="263"/>
      <c r="C1" s="264" t="s">
        <v>69</v>
      </c>
      <c r="D1" s="265">
        <f>[1]data!K2</f>
        <v>109.03</v>
      </c>
      <c r="E1" s="265"/>
      <c r="F1" s="266" t="s">
        <v>70</v>
      </c>
      <c r="G1" s="267"/>
      <c r="H1" s="267"/>
      <c r="I1" s="267"/>
      <c r="J1" s="267"/>
      <c r="K1" s="267"/>
      <c r="L1" s="267"/>
      <c r="M1" s="267"/>
      <c r="N1" s="267"/>
      <c r="O1" s="267"/>
      <c r="P1" s="268"/>
      <c r="Q1" s="269">
        <f ca="1">TODAY()</f>
        <v>43774</v>
      </c>
      <c r="R1" s="267" t="s">
        <v>71</v>
      </c>
      <c r="S1" s="267"/>
      <c r="T1" s="267"/>
      <c r="U1" s="267" t="s">
        <v>72</v>
      </c>
      <c r="V1" s="268"/>
    </row>
    <row r="2" spans="1:22" ht="21.95" customHeight="1" x14ac:dyDescent="0.15">
      <c r="A2" s="271"/>
      <c r="B2" s="272"/>
      <c r="C2" s="273"/>
      <c r="D2" s="274">
        <f>[1]data!L2</f>
        <v>0</v>
      </c>
      <c r="E2" s="275"/>
      <c r="F2" s="276"/>
      <c r="G2" s="277"/>
      <c r="H2" s="277"/>
      <c r="I2" s="277" t="s">
        <v>73</v>
      </c>
      <c r="J2" s="277" t="s">
        <v>74</v>
      </c>
      <c r="K2" s="277" t="s">
        <v>75</v>
      </c>
      <c r="L2" s="277" t="s">
        <v>76</v>
      </c>
      <c r="M2" s="277" t="s">
        <v>77</v>
      </c>
      <c r="N2" s="277" t="s">
        <v>78</v>
      </c>
      <c r="O2" s="277" t="s">
        <v>79</v>
      </c>
      <c r="P2" s="278" t="s">
        <v>80</v>
      </c>
      <c r="Q2" s="279">
        <v>0</v>
      </c>
      <c r="R2" s="277" t="s">
        <v>73</v>
      </c>
      <c r="S2" s="277" t="s">
        <v>81</v>
      </c>
      <c r="T2" s="277" t="s">
        <v>82</v>
      </c>
      <c r="U2" s="277" t="s">
        <v>83</v>
      </c>
      <c r="V2" s="278" t="s">
        <v>84</v>
      </c>
    </row>
    <row r="3" spans="1:22" ht="21.95" customHeight="1" x14ac:dyDescent="0.15">
      <c r="A3" s="271"/>
      <c r="B3" s="272"/>
      <c r="C3" s="273" t="s">
        <v>85</v>
      </c>
      <c r="D3" s="280">
        <f>[1]data!K4</f>
        <v>15.63</v>
      </c>
      <c r="E3" s="280"/>
      <c r="F3" s="271" t="s">
        <v>86</v>
      </c>
      <c r="G3" s="273" t="s">
        <v>87</v>
      </c>
      <c r="H3" s="273" t="s">
        <v>88</v>
      </c>
      <c r="I3" s="281">
        <f>[1]data!C4</f>
        <v>5846</v>
      </c>
      <c r="J3" s="282">
        <f>[1]data!C8</f>
        <v>16425</v>
      </c>
      <c r="K3" s="282">
        <f>[1]data!C12</f>
        <v>2175</v>
      </c>
      <c r="L3" s="282">
        <f>[1]data!C16</f>
        <v>2585.5</v>
      </c>
      <c r="M3" s="282">
        <f>[1]data!C20</f>
        <v>1786.5</v>
      </c>
      <c r="N3" s="282">
        <f>[1]data!C24</f>
        <v>1350</v>
      </c>
      <c r="O3" s="282">
        <f>[1]data!C28</f>
        <v>1115</v>
      </c>
      <c r="P3" s="283">
        <f>[1]data!C32</f>
        <v>16585</v>
      </c>
      <c r="Q3" s="284">
        <f ca="1">EOMONTH(Q$1,Q$2)</f>
        <v>43799</v>
      </c>
      <c r="R3" s="285">
        <f>[1]data!K21</f>
        <v>266.7</v>
      </c>
      <c r="S3" s="286">
        <f>[1]data!L21</f>
        <v>1508</v>
      </c>
      <c r="T3" s="286">
        <f>[1]data!M21</f>
        <v>1801.4</v>
      </c>
      <c r="U3" s="286">
        <f>[1]data!N21</f>
        <v>935.1</v>
      </c>
      <c r="V3" s="287">
        <f>[1]data!O21</f>
        <v>1755.3</v>
      </c>
    </row>
    <row r="4" spans="1:22" ht="21.95" customHeight="1" x14ac:dyDescent="0.15">
      <c r="A4" s="271"/>
      <c r="B4" s="272"/>
      <c r="C4" s="273"/>
      <c r="D4" s="274">
        <f>[1]data!L4</f>
        <v>0</v>
      </c>
      <c r="E4" s="275"/>
      <c r="F4" s="271"/>
      <c r="G4" s="273"/>
      <c r="H4" s="273"/>
      <c r="I4" s="288">
        <f>[1]data!C5</f>
        <v>51</v>
      </c>
      <c r="J4" s="289">
        <f>[1]data!C9</f>
        <v>-100</v>
      </c>
      <c r="K4" s="289">
        <f>[1]data!C13</f>
        <v>0</v>
      </c>
      <c r="L4" s="289">
        <f>[1]data!C17</f>
        <v>45.5</v>
      </c>
      <c r="M4" s="289">
        <f>[1]data!C21</f>
        <v>21.5</v>
      </c>
      <c r="N4" s="289">
        <f>[1]data!C25</f>
        <v>-10</v>
      </c>
      <c r="O4" s="289">
        <f>[1]data!C29</f>
        <v>0</v>
      </c>
      <c r="P4" s="290">
        <f>[1]data!C33</f>
        <v>-160</v>
      </c>
      <c r="Q4" s="284"/>
      <c r="R4" s="291">
        <f>[1]data!K22</f>
        <v>1.5999999999999659</v>
      </c>
      <c r="S4" s="292">
        <f>[1]data!L22</f>
        <v>0</v>
      </c>
      <c r="T4" s="292">
        <f>[1]data!M22</f>
        <v>1</v>
      </c>
      <c r="U4" s="292">
        <f>[1]data!N22</f>
        <v>-15.199999999999932</v>
      </c>
      <c r="V4" s="293">
        <f>[1]data!O22</f>
        <v>-31.5</v>
      </c>
    </row>
    <row r="5" spans="1:22" ht="21.95" customHeight="1" x14ac:dyDescent="0.15">
      <c r="A5" s="271" t="s">
        <v>69</v>
      </c>
      <c r="B5" s="294"/>
      <c r="C5" s="272"/>
      <c r="D5" s="280">
        <f>[1]data!K3</f>
        <v>108.55</v>
      </c>
      <c r="E5" s="280">
        <f>[1]data!L3</f>
        <v>108.65</v>
      </c>
      <c r="F5" s="271"/>
      <c r="G5" s="273"/>
      <c r="H5" s="273" t="s">
        <v>89</v>
      </c>
      <c r="I5" s="281">
        <f>[1]data!D4</f>
        <v>5846.5</v>
      </c>
      <c r="J5" s="282">
        <f>[1]data!D8</f>
        <v>16450</v>
      </c>
      <c r="K5" s="282">
        <f>[1]data!D12</f>
        <v>2176</v>
      </c>
      <c r="L5" s="282">
        <f>[1]data!D16</f>
        <v>2586</v>
      </c>
      <c r="M5" s="282">
        <f>[1]data!D20</f>
        <v>1787</v>
      </c>
      <c r="N5" s="282">
        <f>[1]data!D24</f>
        <v>1360</v>
      </c>
      <c r="O5" s="282">
        <f>[1]data!D28</f>
        <v>1125</v>
      </c>
      <c r="P5" s="283">
        <f>[1]data!D32</f>
        <v>16595</v>
      </c>
      <c r="Q5" s="284">
        <f ca="1">EOMONTH(Q$1,Q$2+1)</f>
        <v>43830</v>
      </c>
      <c r="R5" s="285">
        <f>[1]data!K25</f>
        <v>267.10000000000002</v>
      </c>
      <c r="S5" s="286">
        <f>[1]data!L25</f>
        <v>1511.1</v>
      </c>
      <c r="T5" s="286">
        <f>[1]data!M25</f>
        <v>1806.6</v>
      </c>
      <c r="U5" s="286">
        <f>[1]data!N25</f>
        <v>936.4</v>
      </c>
      <c r="V5" s="287">
        <f>[1]data!O25</f>
        <v>1752.8</v>
      </c>
    </row>
    <row r="6" spans="1:22" ht="21.95" customHeight="1" x14ac:dyDescent="0.15">
      <c r="A6" s="271"/>
      <c r="B6" s="294"/>
      <c r="C6" s="272"/>
      <c r="D6" s="274">
        <f>[1]data!M3</f>
        <v>0.45000000000000284</v>
      </c>
      <c r="E6" s="275">
        <f>[1]data!N3</f>
        <v>0.45000000000000284</v>
      </c>
      <c r="F6" s="271"/>
      <c r="G6" s="273"/>
      <c r="H6" s="273"/>
      <c r="I6" s="288">
        <f>[1]data!D5</f>
        <v>49.5</v>
      </c>
      <c r="J6" s="289">
        <f>[1]data!D9</f>
        <v>-125</v>
      </c>
      <c r="K6" s="289">
        <f>[1]data!D13</f>
        <v>0</v>
      </c>
      <c r="L6" s="289">
        <f>[1]data!D17</f>
        <v>45</v>
      </c>
      <c r="M6" s="289">
        <f>[1]data!D21</f>
        <v>21</v>
      </c>
      <c r="N6" s="289">
        <f>[1]data!D25</f>
        <v>-10</v>
      </c>
      <c r="O6" s="289">
        <f>[1]data!D29</f>
        <v>-5</v>
      </c>
      <c r="P6" s="290">
        <f>[1]data!D33</f>
        <v>-155</v>
      </c>
      <c r="Q6" s="284"/>
      <c r="R6" s="291"/>
      <c r="S6" s="292"/>
      <c r="T6" s="292"/>
      <c r="U6" s="292"/>
      <c r="V6" s="293"/>
    </row>
    <row r="7" spans="1:22" ht="21.95" customHeight="1" x14ac:dyDescent="0.15">
      <c r="A7" s="271" t="s">
        <v>90</v>
      </c>
      <c r="B7" s="294"/>
      <c r="C7" s="272"/>
      <c r="D7" s="280">
        <f>[1]data!K5</f>
        <v>18</v>
      </c>
      <c r="E7" s="280">
        <f>[1]data!L5</f>
        <v>18.25</v>
      </c>
      <c r="F7" s="271"/>
      <c r="G7" s="273" t="s">
        <v>91</v>
      </c>
      <c r="H7" s="273" t="s">
        <v>88</v>
      </c>
      <c r="I7" s="281">
        <f>[1]data!E4</f>
        <v>5863.5</v>
      </c>
      <c r="J7" s="282">
        <f>[1]data!E8</f>
        <v>16365</v>
      </c>
      <c r="K7" s="282">
        <f>[1]data!E12</f>
        <v>2175.5</v>
      </c>
      <c r="L7" s="282">
        <f>[1]data!E16</f>
        <v>2602</v>
      </c>
      <c r="M7" s="282">
        <f>[1]data!E20</f>
        <v>1814</v>
      </c>
      <c r="N7" s="282">
        <f>[1]data!E24</f>
        <v>1358</v>
      </c>
      <c r="O7" s="282">
        <f>[1]data!E28</f>
        <v>1115</v>
      </c>
      <c r="P7" s="283">
        <f>[1]data!E32</f>
        <v>16360</v>
      </c>
      <c r="Q7" s="284">
        <f ca="1">EOMONTH(Q$1,Q$2+2)</f>
        <v>43861</v>
      </c>
      <c r="R7" s="285">
        <f>[1]data!K26</f>
        <v>267.55</v>
      </c>
      <c r="S7" s="286">
        <f>[1]data!L26</f>
        <v>1514.7</v>
      </c>
      <c r="T7" s="286">
        <f>[1]data!M26</f>
        <v>1812.3</v>
      </c>
      <c r="U7" s="286">
        <f>[1]data!N26</f>
        <v>938.7</v>
      </c>
      <c r="V7" s="287">
        <f>[1]data!O26</f>
        <v>1750.9</v>
      </c>
    </row>
    <row r="8" spans="1:22" ht="21.95" customHeight="1" x14ac:dyDescent="0.15">
      <c r="A8" s="271"/>
      <c r="B8" s="294"/>
      <c r="C8" s="272"/>
      <c r="D8" s="274">
        <f>[1]data!M5</f>
        <v>0</v>
      </c>
      <c r="E8" s="275">
        <f>[1]data!N5</f>
        <v>0</v>
      </c>
      <c r="F8" s="271"/>
      <c r="G8" s="273"/>
      <c r="H8" s="273"/>
      <c r="I8" s="288">
        <f>[1]data!E5</f>
        <v>46.5</v>
      </c>
      <c r="J8" s="289">
        <f>[1]data!E9</f>
        <v>-95</v>
      </c>
      <c r="K8" s="289">
        <f>[1]data!E13</f>
        <v>0.5</v>
      </c>
      <c r="L8" s="289">
        <f>[1]data!E17</f>
        <v>44.5</v>
      </c>
      <c r="M8" s="289">
        <f>[1]data!E21</f>
        <v>31.5</v>
      </c>
      <c r="N8" s="289">
        <f>[1]data!E25</f>
        <v>0</v>
      </c>
      <c r="O8" s="289">
        <f>[1]data!E29</f>
        <v>-31.5</v>
      </c>
      <c r="P8" s="290">
        <f>[1]data!E33</f>
        <v>-380</v>
      </c>
      <c r="Q8" s="284"/>
      <c r="R8" s="291"/>
      <c r="S8" s="292"/>
      <c r="T8" s="292"/>
      <c r="U8" s="292"/>
      <c r="V8" s="293"/>
    </row>
    <row r="9" spans="1:22" ht="21.95" customHeight="1" x14ac:dyDescent="0.15">
      <c r="A9" s="271" t="s">
        <v>92</v>
      </c>
      <c r="B9" s="294"/>
      <c r="C9" s="272"/>
      <c r="D9" s="280">
        <f>[1]data!K6</f>
        <v>1509.2</v>
      </c>
      <c r="E9" s="280">
        <f>[1]data!L6</f>
        <v>1509.45</v>
      </c>
      <c r="F9" s="271"/>
      <c r="G9" s="273"/>
      <c r="H9" s="273" t="s">
        <v>89</v>
      </c>
      <c r="I9" s="281">
        <f>[1]data!F4</f>
        <v>5865.5</v>
      </c>
      <c r="J9" s="282">
        <f>[1]data!F8</f>
        <v>16415</v>
      </c>
      <c r="K9" s="282">
        <f>[1]data!F12</f>
        <v>2177.5</v>
      </c>
      <c r="L9" s="282">
        <f>[1]data!F16</f>
        <v>2604</v>
      </c>
      <c r="M9" s="282">
        <f>[1]data!F20</f>
        <v>1816</v>
      </c>
      <c r="N9" s="282">
        <f>[1]data!F24</f>
        <v>1368</v>
      </c>
      <c r="O9" s="282">
        <f>[1]data!F28</f>
        <v>1125</v>
      </c>
      <c r="P9" s="283">
        <f>[1]data!F32</f>
        <v>16385</v>
      </c>
      <c r="Q9" s="284">
        <f ca="1">EOMONTH(Q$1,Q$2+3)</f>
        <v>43890</v>
      </c>
      <c r="R9" s="285">
        <f>[1]data!K27</f>
        <v>267.85000000000002</v>
      </c>
      <c r="S9" s="286">
        <f>[1]data!L27</f>
        <v>1518.3</v>
      </c>
      <c r="T9" s="286">
        <f>[1]data!M27</f>
        <v>0</v>
      </c>
      <c r="U9" s="286">
        <f>[1]data!N27</f>
        <v>0</v>
      </c>
      <c r="V9" s="295">
        <f>[1]data!O27</f>
        <v>0</v>
      </c>
    </row>
    <row r="10" spans="1:22" ht="21.95" customHeight="1" x14ac:dyDescent="0.15">
      <c r="A10" s="271"/>
      <c r="B10" s="294"/>
      <c r="C10" s="272"/>
      <c r="D10" s="274">
        <f>[1]data!M6</f>
        <v>-0.64999999999986358</v>
      </c>
      <c r="E10" s="275">
        <f>[1]data!N6</f>
        <v>0.65000000000009095</v>
      </c>
      <c r="F10" s="271"/>
      <c r="G10" s="273"/>
      <c r="H10" s="273"/>
      <c r="I10" s="288">
        <f>[1]data!F5</f>
        <v>46.5</v>
      </c>
      <c r="J10" s="289">
        <f>[1]data!F9</f>
        <v>-95</v>
      </c>
      <c r="K10" s="289">
        <f>[1]data!F13</f>
        <v>0.5</v>
      </c>
      <c r="L10" s="289">
        <f>[1]data!F17</f>
        <v>44.5</v>
      </c>
      <c r="M10" s="289">
        <f>[1]data!F21</f>
        <v>31.5</v>
      </c>
      <c r="N10" s="289">
        <f>[1]data!F25</f>
        <v>0</v>
      </c>
      <c r="O10" s="289">
        <f>[1]data!F29</f>
        <v>-31.5</v>
      </c>
      <c r="P10" s="290">
        <f>[1]data!F33</f>
        <v>-380</v>
      </c>
      <c r="Q10" s="284"/>
      <c r="R10" s="291"/>
      <c r="S10" s="292"/>
      <c r="T10" s="292"/>
      <c r="U10" s="292"/>
      <c r="V10" s="293"/>
    </row>
    <row r="11" spans="1:22" ht="21.95" customHeight="1" x14ac:dyDescent="0.15">
      <c r="A11" s="271" t="s">
        <v>93</v>
      </c>
      <c r="B11" s="294"/>
      <c r="C11" s="272"/>
      <c r="D11" s="296">
        <f>[1]data!K7</f>
        <v>1803.5</v>
      </c>
      <c r="E11" s="296"/>
      <c r="F11" s="271" t="s">
        <v>94</v>
      </c>
      <c r="G11" s="273" t="s">
        <v>87</v>
      </c>
      <c r="H11" s="273" t="s">
        <v>88</v>
      </c>
      <c r="I11" s="281">
        <f>[1]data!C6</f>
        <v>5873</v>
      </c>
      <c r="J11" s="282">
        <f>[1]data!C10</f>
        <v>16400</v>
      </c>
      <c r="K11" s="282">
        <f>[1]data!C14</f>
        <v>2163</v>
      </c>
      <c r="L11" s="282">
        <f>[1]data!C18</f>
        <v>2529</v>
      </c>
      <c r="M11" s="282">
        <f>[1]data!C22</f>
        <v>1781</v>
      </c>
      <c r="N11" s="282">
        <f>[1]data!C26</f>
        <v>1290</v>
      </c>
      <c r="O11" s="282">
        <f>[1]data!C30</f>
        <v>1115</v>
      </c>
      <c r="P11" s="283">
        <f>[1]data!C34</f>
        <v>16555</v>
      </c>
      <c r="Q11" s="284">
        <f ca="1">EOMONTH(Q$1,Q$2+4)</f>
        <v>43921</v>
      </c>
      <c r="R11" s="285">
        <f>[1]data!K28</f>
        <v>267.95</v>
      </c>
      <c r="S11" s="286">
        <f>[1]data!L28</f>
        <v>0</v>
      </c>
      <c r="T11" s="286">
        <f>[1]data!M28</f>
        <v>1822</v>
      </c>
      <c r="U11" s="286">
        <f>[1]data!N28</f>
        <v>0</v>
      </c>
      <c r="V11" s="287">
        <f>[1]data!O28</f>
        <v>1748.6</v>
      </c>
    </row>
    <row r="12" spans="1:22" ht="21.95" customHeight="1" x14ac:dyDescent="0.15">
      <c r="A12" s="271"/>
      <c r="B12" s="294"/>
      <c r="C12" s="272"/>
      <c r="D12" s="297">
        <f>[1]data!L7</f>
        <v>-4.5</v>
      </c>
      <c r="E12" s="298"/>
      <c r="F12" s="271"/>
      <c r="G12" s="273"/>
      <c r="H12" s="273"/>
      <c r="I12" s="288">
        <f>[1]data!C7</f>
        <v>54.5</v>
      </c>
      <c r="J12" s="289">
        <f>[1]data!C11</f>
        <v>-175</v>
      </c>
      <c r="K12" s="289">
        <f>[1]data!C15</f>
        <v>0</v>
      </c>
      <c r="L12" s="289">
        <f>[1]data!C19</f>
        <v>36</v>
      </c>
      <c r="M12" s="289">
        <f>[1]data!C23</f>
        <v>19</v>
      </c>
      <c r="N12" s="289">
        <f>[1]data!C27</f>
        <v>0</v>
      </c>
      <c r="O12" s="289">
        <f>[1]data!C31</f>
        <v>5</v>
      </c>
      <c r="P12" s="290">
        <f>[1]data!C35</f>
        <v>-175</v>
      </c>
      <c r="Q12" s="284"/>
      <c r="R12" s="291"/>
      <c r="S12" s="292"/>
      <c r="T12" s="292"/>
      <c r="U12" s="292"/>
      <c r="V12" s="293"/>
    </row>
    <row r="13" spans="1:22" s="305" customFormat="1" ht="21.95" customHeight="1" x14ac:dyDescent="0.15">
      <c r="A13" s="299" t="s">
        <v>95</v>
      </c>
      <c r="B13" s="294"/>
      <c r="C13" s="272"/>
      <c r="D13" s="300">
        <f>[1]data!K8</f>
        <v>634863.51469899993</v>
      </c>
      <c r="E13" s="300"/>
      <c r="F13" s="271"/>
      <c r="G13" s="273"/>
      <c r="H13" s="273" t="s">
        <v>89</v>
      </c>
      <c r="I13" s="281">
        <f>[1]data!D6</f>
        <v>5875</v>
      </c>
      <c r="J13" s="282">
        <f>[1]data!D10</f>
        <v>16450</v>
      </c>
      <c r="K13" s="282">
        <f>[1]data!D14</f>
        <v>2165</v>
      </c>
      <c r="L13" s="282">
        <f>[1]data!D18</f>
        <v>2531</v>
      </c>
      <c r="M13" s="282">
        <f>[1]data!D22</f>
        <v>1782</v>
      </c>
      <c r="N13" s="282">
        <f>[1]data!D26</f>
        <v>1300</v>
      </c>
      <c r="O13" s="282">
        <f>[1]data!D30</f>
        <v>1125</v>
      </c>
      <c r="P13" s="283">
        <f>[1]data!D34</f>
        <v>16560</v>
      </c>
      <c r="Q13" s="301" t="s">
        <v>96</v>
      </c>
      <c r="R13" s="302">
        <f>[1]data!K29</f>
        <v>69905</v>
      </c>
      <c r="S13" s="303">
        <f>[1]data!L29</f>
        <v>275907</v>
      </c>
      <c r="T13" s="303">
        <f>[1]data!M29</f>
        <v>76904</v>
      </c>
      <c r="U13" s="303">
        <f>[1]data!N29</f>
        <v>20493</v>
      </c>
      <c r="V13" s="304">
        <f>[1]data!O29</f>
        <v>4320</v>
      </c>
    </row>
    <row r="14" spans="1:22" s="305" customFormat="1" ht="21.95" customHeight="1" x14ac:dyDescent="0.15">
      <c r="A14" s="271"/>
      <c r="B14" s="294"/>
      <c r="C14" s="272"/>
      <c r="D14" s="306">
        <f>[1]data!L8</f>
        <v>1290.1846989999758</v>
      </c>
      <c r="E14" s="307"/>
      <c r="F14" s="271"/>
      <c r="G14" s="273"/>
      <c r="H14" s="273"/>
      <c r="I14" s="288">
        <f>[1]data!D7</f>
        <v>56</v>
      </c>
      <c r="J14" s="289">
        <f>[1]data!D11</f>
        <v>-175</v>
      </c>
      <c r="K14" s="289">
        <f>[1]data!D15</f>
        <v>0</v>
      </c>
      <c r="L14" s="289">
        <f>[1]data!D19</f>
        <v>36</v>
      </c>
      <c r="M14" s="289">
        <f>[1]data!D23</f>
        <v>18</v>
      </c>
      <c r="N14" s="289">
        <f>[1]data!D27</f>
        <v>0</v>
      </c>
      <c r="O14" s="289">
        <f>[1]data!D31</f>
        <v>-5</v>
      </c>
      <c r="P14" s="290">
        <f>[1]data!D35</f>
        <v>-180</v>
      </c>
      <c r="Q14" s="301"/>
      <c r="R14" s="308">
        <f>[1]data!K30</f>
        <v>-6714</v>
      </c>
      <c r="S14" s="309">
        <f>[1]data!L30</f>
        <v>-123122</v>
      </c>
      <c r="T14" s="309">
        <f>[1]data!M30</f>
        <v>-23459</v>
      </c>
      <c r="U14" s="309">
        <f>[1]data!N30</f>
        <v>-2388</v>
      </c>
      <c r="V14" s="310">
        <f>[1]data!O30</f>
        <v>-432</v>
      </c>
    </row>
    <row r="15" spans="1:22" ht="21.95" customHeight="1" x14ac:dyDescent="0.15">
      <c r="A15" s="299" t="s">
        <v>97</v>
      </c>
      <c r="B15" s="294"/>
      <c r="C15" s="272"/>
      <c r="D15" s="311">
        <f>[1]data!K9</f>
        <v>675621</v>
      </c>
      <c r="E15" s="311"/>
      <c r="F15" s="271"/>
      <c r="G15" s="273" t="s">
        <v>91</v>
      </c>
      <c r="H15" s="273" t="s">
        <v>88</v>
      </c>
      <c r="I15" s="281">
        <f>[1]data!E6</f>
        <v>5887</v>
      </c>
      <c r="J15" s="282">
        <f>[1]data!E10</f>
        <v>16400</v>
      </c>
      <c r="K15" s="282">
        <f>[1]data!E14</f>
        <v>2168</v>
      </c>
      <c r="L15" s="282">
        <f>[1]data!E18</f>
        <v>2542</v>
      </c>
      <c r="M15" s="282">
        <f>[1]data!E22</f>
        <v>1808</v>
      </c>
      <c r="N15" s="282">
        <f>[1]data!E26</f>
        <v>1290</v>
      </c>
      <c r="O15" s="282">
        <f>[1]data!E30</f>
        <v>1115</v>
      </c>
      <c r="P15" s="283">
        <f>[1]data!E34</f>
        <v>16350</v>
      </c>
      <c r="Q15" s="301" t="s">
        <v>98</v>
      </c>
      <c r="R15" s="302">
        <f>[1]data!K31</f>
        <v>36547</v>
      </c>
      <c r="S15" s="303">
        <f>[1]data!L31</f>
        <v>8378798</v>
      </c>
      <c r="T15" s="303">
        <f>[1]data!M31</f>
        <v>314694763</v>
      </c>
      <c r="U15" s="303">
        <f>[1]data!N31</f>
        <v>216251</v>
      </c>
      <c r="V15" s="304">
        <f>[1]data!O31</f>
        <v>52148</v>
      </c>
    </row>
    <row r="16" spans="1:22" ht="21.95" customHeight="1" thickBot="1" x14ac:dyDescent="0.2">
      <c r="A16" s="271"/>
      <c r="B16" s="294"/>
      <c r="C16" s="272"/>
      <c r="D16" s="312">
        <f>[1]data!L9</f>
        <v>5397</v>
      </c>
      <c r="E16" s="313"/>
      <c r="F16" s="271"/>
      <c r="G16" s="273"/>
      <c r="H16" s="273"/>
      <c r="I16" s="288">
        <f>[1]data!E7</f>
        <v>45</v>
      </c>
      <c r="J16" s="289">
        <f>[1]data!E11</f>
        <v>-100</v>
      </c>
      <c r="K16" s="289">
        <f>[1]data!E15</f>
        <v>4</v>
      </c>
      <c r="L16" s="289">
        <f>[1]data!E19</f>
        <v>33</v>
      </c>
      <c r="M16" s="289">
        <f>[1]data!E23</f>
        <v>29</v>
      </c>
      <c r="N16" s="289">
        <f>[1]data!E27</f>
        <v>0</v>
      </c>
      <c r="O16" s="289">
        <f>[1]data!E31</f>
        <v>-30</v>
      </c>
      <c r="P16" s="290">
        <f>[1]data!E35</f>
        <v>-350</v>
      </c>
      <c r="Q16" s="314"/>
      <c r="R16" s="315">
        <f>[1]data!K32</f>
        <v>-2</v>
      </c>
      <c r="S16" s="316">
        <f>[1]data!L32</f>
        <v>-2058</v>
      </c>
      <c r="T16" s="316">
        <f>[1]data!M32</f>
        <v>-238834</v>
      </c>
      <c r="U16" s="316">
        <f>[1]data!N32</f>
        <v>52149</v>
      </c>
      <c r="V16" s="317">
        <f>[1]data!O32</f>
        <v>0</v>
      </c>
    </row>
    <row r="17" spans="1:22" ht="21.95" customHeight="1" x14ac:dyDescent="0.15">
      <c r="A17" s="299" t="s">
        <v>99</v>
      </c>
      <c r="B17" s="294"/>
      <c r="C17" s="272"/>
      <c r="D17" s="311">
        <f>[1]data!K10</f>
        <v>685056</v>
      </c>
      <c r="E17" s="311"/>
      <c r="F17" s="271"/>
      <c r="G17" s="273"/>
      <c r="H17" s="273" t="s">
        <v>89</v>
      </c>
      <c r="I17" s="281">
        <f>[1]data!F6</f>
        <v>5889</v>
      </c>
      <c r="J17" s="282">
        <f>[1]data!F10</f>
        <v>16450</v>
      </c>
      <c r="K17" s="282">
        <f>[1]data!F14</f>
        <v>2170</v>
      </c>
      <c r="L17" s="282">
        <f>[1]data!F18</f>
        <v>2544</v>
      </c>
      <c r="M17" s="282">
        <f>[1]data!F22</f>
        <v>1810</v>
      </c>
      <c r="N17" s="282">
        <f>[1]data!F26</f>
        <v>1300</v>
      </c>
      <c r="O17" s="282">
        <f>[1]data!F30</f>
        <v>1125</v>
      </c>
      <c r="P17" s="283">
        <f>[1]data!F34</f>
        <v>16375</v>
      </c>
      <c r="Q17" s="318"/>
      <c r="R17" s="267" t="s">
        <v>100</v>
      </c>
      <c r="S17" s="267"/>
      <c r="T17" s="267"/>
      <c r="U17" s="267"/>
      <c r="V17" s="268"/>
    </row>
    <row r="18" spans="1:22" ht="21.95" customHeight="1" thickBot="1" x14ac:dyDescent="0.2">
      <c r="A18" s="319"/>
      <c r="B18" s="320"/>
      <c r="C18" s="321"/>
      <c r="D18" s="322">
        <f>[1]data!L10</f>
        <v>3845</v>
      </c>
      <c r="E18" s="323"/>
      <c r="F18" s="271"/>
      <c r="G18" s="273"/>
      <c r="H18" s="273"/>
      <c r="I18" s="288">
        <f>[1]data!F7</f>
        <v>45</v>
      </c>
      <c r="J18" s="289">
        <f>[1]data!F11</f>
        <v>-100</v>
      </c>
      <c r="K18" s="289">
        <f>[1]data!F15</f>
        <v>4</v>
      </c>
      <c r="L18" s="289">
        <f>[1]data!F19</f>
        <v>33</v>
      </c>
      <c r="M18" s="289">
        <f>[1]data!F23</f>
        <v>29</v>
      </c>
      <c r="N18" s="289">
        <f>[1]data!F27</f>
        <v>0</v>
      </c>
      <c r="O18" s="289">
        <f>[1]data!F31</f>
        <v>-30</v>
      </c>
      <c r="P18" s="290">
        <f>[1]data!F35</f>
        <v>-350</v>
      </c>
      <c r="Q18" s="279">
        <v>0</v>
      </c>
      <c r="R18" s="277" t="s">
        <v>73</v>
      </c>
      <c r="S18" s="277" t="s">
        <v>77</v>
      </c>
      <c r="T18" s="277" t="s">
        <v>76</v>
      </c>
      <c r="U18" s="277" t="s">
        <v>75</v>
      </c>
      <c r="V18" s="278" t="s">
        <v>80</v>
      </c>
    </row>
    <row r="19" spans="1:22" ht="21.95" customHeight="1" x14ac:dyDescent="0.15">
      <c r="A19" s="270"/>
      <c r="B19" s="270"/>
      <c r="C19" s="270"/>
      <c r="D19" s="324"/>
      <c r="E19" s="324"/>
      <c r="F19" s="299" t="s">
        <v>101</v>
      </c>
      <c r="G19" s="294"/>
      <c r="H19" s="273" t="s">
        <v>88</v>
      </c>
      <c r="I19" s="325">
        <f>[1]data!G4</f>
        <v>5876.5</v>
      </c>
      <c r="J19" s="326">
        <f>[1]data!G8</f>
        <v>16425</v>
      </c>
      <c r="K19" s="326">
        <f>[1]data!G12</f>
        <v>2161</v>
      </c>
      <c r="L19" s="326">
        <f>[1]data!G16</f>
        <v>2539</v>
      </c>
      <c r="M19" s="326">
        <f>[1]data!G20</f>
        <v>1814.5</v>
      </c>
      <c r="N19" s="326">
        <f>[1]data!G24</f>
        <v>1290</v>
      </c>
      <c r="O19" s="326">
        <f>[1]data!G28</f>
        <v>1130</v>
      </c>
      <c r="P19" s="327">
        <f>[1]data!G32</f>
        <v>16380</v>
      </c>
      <c r="Q19" s="284">
        <f ca="1">EOMONTH(Q$1,Q$18)</f>
        <v>43799</v>
      </c>
      <c r="R19" s="326">
        <f>[1]data!K12</f>
        <v>46970</v>
      </c>
      <c r="S19" s="326">
        <f>[1]data!K14</f>
        <v>13985</v>
      </c>
      <c r="T19" s="326">
        <f>[1]data!K16</f>
        <v>19010</v>
      </c>
      <c r="U19" s="326">
        <f>[1]data!K18</f>
        <v>16530</v>
      </c>
      <c r="V19" s="327">
        <f>[1]data!N34</f>
        <v>137430</v>
      </c>
    </row>
    <row r="20" spans="1:22" ht="21.95" customHeight="1" x14ac:dyDescent="0.15">
      <c r="A20" s="270"/>
      <c r="B20" s="270"/>
      <c r="C20" s="270"/>
      <c r="D20" s="324"/>
      <c r="E20" s="324"/>
      <c r="F20" s="271"/>
      <c r="G20" s="294"/>
      <c r="H20" s="273"/>
      <c r="I20" s="328">
        <f>[1]data!G5</f>
        <v>640715</v>
      </c>
      <c r="J20" s="329">
        <f>[1]data!G9</f>
        <v>1790818</v>
      </c>
      <c r="K20" s="329">
        <f>[1]data!G13</f>
        <v>235614</v>
      </c>
      <c r="L20" s="329">
        <f>[1]data!G17</f>
        <v>276827</v>
      </c>
      <c r="M20" s="329">
        <f>[1]data!G21</f>
        <v>197835</v>
      </c>
      <c r="N20" s="329">
        <f>[1]data!G25</f>
        <v>140649</v>
      </c>
      <c r="O20" s="329">
        <f>[1]data!G29</f>
        <v>123204</v>
      </c>
      <c r="P20" s="330">
        <f>[1]data!G33</f>
        <v>1785911</v>
      </c>
      <c r="Q20" s="284"/>
      <c r="R20" s="331">
        <f>[1]data!K13</f>
        <v>30</v>
      </c>
      <c r="S20" s="331">
        <f>[1]data!K15</f>
        <v>70</v>
      </c>
      <c r="T20" s="331">
        <f>[1]data!K17</f>
        <v>90</v>
      </c>
      <c r="U20" s="331">
        <f>[1]data!K19</f>
        <v>-50</v>
      </c>
      <c r="V20" s="332">
        <f>[1]data!N35</f>
        <v>390</v>
      </c>
    </row>
    <row r="21" spans="1:22" ht="21.95" customHeight="1" x14ac:dyDescent="0.15">
      <c r="A21" s="270"/>
      <c r="B21" s="270"/>
      <c r="C21" s="270"/>
      <c r="D21" s="324"/>
      <c r="E21" s="324"/>
      <c r="F21" s="271"/>
      <c r="G21" s="294"/>
      <c r="H21" s="273" t="s">
        <v>89</v>
      </c>
      <c r="I21" s="325">
        <f>[1]data!G6</f>
        <v>5877.5</v>
      </c>
      <c r="J21" s="326">
        <f>[1]data!G10</f>
        <v>16450</v>
      </c>
      <c r="K21" s="326">
        <f>[1]data!G14</f>
        <v>2162</v>
      </c>
      <c r="L21" s="326">
        <f>[1]data!G18</f>
        <v>2539.5</v>
      </c>
      <c r="M21" s="326">
        <f>[1]data!G22</f>
        <v>1815</v>
      </c>
      <c r="N21" s="326">
        <f>[1]data!G26</f>
        <v>1300</v>
      </c>
      <c r="O21" s="326">
        <f>[1]data!G30</f>
        <v>1140</v>
      </c>
      <c r="P21" s="327">
        <f>[1]data!G34</f>
        <v>16385</v>
      </c>
      <c r="Q21" s="284">
        <f ca="1">EOMONTH(Q$1,Q$18+1)</f>
        <v>43830</v>
      </c>
      <c r="R21" s="326">
        <f>[1]data!O12</f>
        <v>47020</v>
      </c>
      <c r="S21" s="326">
        <f>[1]data!O14</f>
        <v>13910</v>
      </c>
      <c r="T21" s="326">
        <f>[1]data!O16</f>
        <v>19015</v>
      </c>
      <c r="U21" s="326">
        <f>[1]data!O18</f>
        <v>16460</v>
      </c>
      <c r="V21" s="327">
        <f>[1]data!N37</f>
        <v>133880</v>
      </c>
    </row>
    <row r="22" spans="1:22" ht="21.95" customHeight="1" x14ac:dyDescent="0.15">
      <c r="A22" s="270"/>
      <c r="B22" s="270"/>
      <c r="C22" s="270"/>
      <c r="D22" s="324"/>
      <c r="E22" s="324"/>
      <c r="F22" s="271"/>
      <c r="G22" s="294"/>
      <c r="H22" s="273"/>
      <c r="I22" s="328">
        <f>[1]data!G7</f>
        <v>640824</v>
      </c>
      <c r="J22" s="329">
        <f>[1]data!G11</f>
        <v>1793544</v>
      </c>
      <c r="K22" s="329">
        <f>[1]data!G15</f>
        <v>235723</v>
      </c>
      <c r="L22" s="329">
        <f>[1]data!G19</f>
        <v>276882</v>
      </c>
      <c r="M22" s="329">
        <f>[1]data!G23</f>
        <v>197889</v>
      </c>
      <c r="N22" s="329">
        <f>[1]data!G27</f>
        <v>141739</v>
      </c>
      <c r="O22" s="329">
        <f>[1]data!G31</f>
        <v>124294</v>
      </c>
      <c r="P22" s="330">
        <f>[1]data!G35</f>
        <v>1786456.55</v>
      </c>
      <c r="Q22" s="284"/>
      <c r="R22" s="331">
        <f>[1]data!O13</f>
        <v>10</v>
      </c>
      <c r="S22" s="331">
        <f>[1]data!O15</f>
        <v>70</v>
      </c>
      <c r="T22" s="331">
        <f>[1]data!O17</f>
        <v>75</v>
      </c>
      <c r="U22" s="331">
        <f>[1]data!O19</f>
        <v>-75</v>
      </c>
      <c r="V22" s="332"/>
    </row>
    <row r="23" spans="1:22" ht="21.95" customHeight="1" x14ac:dyDescent="0.15">
      <c r="A23" s="270"/>
      <c r="B23" s="270"/>
      <c r="C23" s="270"/>
      <c r="D23" s="324"/>
      <c r="E23" s="324"/>
      <c r="F23" s="271" t="s">
        <v>96</v>
      </c>
      <c r="G23" s="294"/>
      <c r="H23" s="272"/>
      <c r="I23" s="302">
        <f>[1]data!H4</f>
        <v>100531</v>
      </c>
      <c r="J23" s="303">
        <f>[1]data!H8</f>
        <v>3597</v>
      </c>
      <c r="K23" s="303">
        <f>[1]data!H12</f>
        <v>45298</v>
      </c>
      <c r="L23" s="303">
        <f>[1]data!H16</f>
        <v>111001</v>
      </c>
      <c r="M23" s="303">
        <f>[1]data!H20</f>
        <v>310189</v>
      </c>
      <c r="N23" s="303">
        <f>[1]data!H24</f>
        <v>131</v>
      </c>
      <c r="O23" s="303">
        <f>[1]data!H28</f>
        <v>499</v>
      </c>
      <c r="P23" s="304">
        <f>[1]data!H32</f>
        <v>72749</v>
      </c>
      <c r="Q23" s="301" t="s">
        <v>96</v>
      </c>
      <c r="R23" s="333">
        <f>[1]data!N12</f>
        <v>28030</v>
      </c>
      <c r="S23" s="333">
        <f>[1]data!N14</f>
        <v>16780</v>
      </c>
      <c r="T23" s="333">
        <f>[1]data!N16</f>
        <v>5180</v>
      </c>
      <c r="U23" s="333">
        <f>[1]data!N18</f>
        <v>770</v>
      </c>
      <c r="V23" s="334">
        <f>[1]data!N36</f>
        <v>7272</v>
      </c>
    </row>
    <row r="24" spans="1:22" ht="21.95" customHeight="1" x14ac:dyDescent="0.15">
      <c r="A24" s="270"/>
      <c r="B24" s="270"/>
      <c r="C24" s="270"/>
      <c r="D24" s="324"/>
      <c r="E24" s="324"/>
      <c r="F24" s="271"/>
      <c r="G24" s="294"/>
      <c r="H24" s="272"/>
      <c r="I24" s="335">
        <f>[1]data!H5</f>
        <v>-26439</v>
      </c>
      <c r="J24" s="336">
        <f>[1]data!H9</f>
        <v>-1116</v>
      </c>
      <c r="K24" s="336">
        <f>[1]data!H13</f>
        <v>8137</v>
      </c>
      <c r="L24" s="336">
        <f>[1]data!H17</f>
        <v>28209</v>
      </c>
      <c r="M24" s="336">
        <f>[1]data!H21</f>
        <v>73701</v>
      </c>
      <c r="N24" s="336">
        <f>[1]data!H25</f>
        <v>-295</v>
      </c>
      <c r="O24" s="336">
        <f>[1]data!H29</f>
        <v>-352</v>
      </c>
      <c r="P24" s="337">
        <f>[1]data!H33</f>
        <v>5958</v>
      </c>
      <c r="Q24" s="301"/>
      <c r="R24" s="331">
        <f>[1]data!N13</f>
        <v>-19672</v>
      </c>
      <c r="S24" s="331">
        <f>[1]data!N15</f>
        <v>-3724</v>
      </c>
      <c r="T24" s="331">
        <f>[1]data!N17</f>
        <v>-5380</v>
      </c>
      <c r="U24" s="331">
        <f>[1]data!N19</f>
        <v>-240</v>
      </c>
      <c r="V24" s="332">
        <f>[1]data!O36</f>
        <v>460</v>
      </c>
    </row>
    <row r="25" spans="1:22" ht="21.95" customHeight="1" x14ac:dyDescent="0.15">
      <c r="A25" s="270"/>
      <c r="B25" s="270"/>
      <c r="C25" s="270"/>
      <c r="D25" s="324"/>
      <c r="E25" s="324"/>
      <c r="F25" s="271" t="s">
        <v>102</v>
      </c>
      <c r="G25" s="294"/>
      <c r="H25" s="272"/>
      <c r="I25" s="338">
        <f>[1]data!H6</f>
        <v>251475</v>
      </c>
      <c r="J25" s="339">
        <f>[1]data!H10</f>
        <v>6140</v>
      </c>
      <c r="K25" s="339">
        <f>[1]data!H14</f>
        <v>70075</v>
      </c>
      <c r="L25" s="339">
        <f>[1]data!H18</f>
        <v>53875</v>
      </c>
      <c r="M25" s="339">
        <f>[1]data!H22</f>
        <v>953900</v>
      </c>
      <c r="N25" s="339">
        <f>[1]data!H26</f>
        <v>6040</v>
      </c>
      <c r="O25" s="339">
        <f>[1]data!H30</f>
        <v>58380</v>
      </c>
      <c r="P25" s="340">
        <f>[1]data!H34</f>
        <v>69180</v>
      </c>
      <c r="Q25" s="301" t="s">
        <v>103</v>
      </c>
      <c r="R25" s="326">
        <f>[1]data!L12</f>
        <v>734141</v>
      </c>
      <c r="S25" s="326">
        <f>[1]data!L14</f>
        <v>218586</v>
      </c>
      <c r="T25" s="326">
        <f>[1]data!L16</f>
        <v>297126</v>
      </c>
      <c r="U25" s="326">
        <f>[1]data!L18</f>
        <v>258364</v>
      </c>
      <c r="V25" s="327">
        <f>[1]data!O34</f>
        <v>2148031</v>
      </c>
    </row>
    <row r="26" spans="1:22" ht="21.95" customHeight="1" x14ac:dyDescent="0.15">
      <c r="D26" s="324"/>
      <c r="E26" s="324"/>
      <c r="F26" s="271"/>
      <c r="G26" s="294"/>
      <c r="H26" s="272"/>
      <c r="I26" s="335">
        <f>[1]data!H7</f>
        <v>-3550</v>
      </c>
      <c r="J26" s="336">
        <f>[1]data!H11</f>
        <v>-45</v>
      </c>
      <c r="K26" s="336">
        <f>[1]data!H15</f>
        <v>0</v>
      </c>
      <c r="L26" s="336">
        <f>[1]data!H19</f>
        <v>-625</v>
      </c>
      <c r="M26" s="336">
        <f>[1]data!H23</f>
        <v>-2300</v>
      </c>
      <c r="N26" s="336">
        <f>[1]data!H27</f>
        <v>0</v>
      </c>
      <c r="O26" s="336">
        <f>[1]data!H31</f>
        <v>-220</v>
      </c>
      <c r="P26" s="337">
        <f>[1]data!H35</f>
        <v>2874</v>
      </c>
      <c r="Q26" s="301"/>
      <c r="R26" s="331">
        <f>[1]data!L13</f>
        <v>469</v>
      </c>
      <c r="S26" s="331">
        <f>[1]data!L15</f>
        <v>1095</v>
      </c>
      <c r="T26" s="331">
        <f>[1]data!L17</f>
        <v>1406</v>
      </c>
      <c r="U26" s="331">
        <f>[1]data!L19</f>
        <v>-781</v>
      </c>
      <c r="V26" s="332">
        <f>[1]data!O35</f>
        <v>6096</v>
      </c>
    </row>
    <row r="27" spans="1:22" ht="21.95" customHeight="1" x14ac:dyDescent="0.15">
      <c r="A27" s="270"/>
      <c r="B27" s="270"/>
      <c r="C27" s="270"/>
      <c r="D27" s="324"/>
      <c r="E27" s="324"/>
      <c r="F27" s="271" t="s">
        <v>104</v>
      </c>
      <c r="G27" s="294"/>
      <c r="H27" s="272"/>
      <c r="I27" s="338">
        <f>[1]data!I4</f>
        <v>637444</v>
      </c>
      <c r="J27" s="339">
        <f>[1]data!I8</f>
        <v>1793544</v>
      </c>
      <c r="K27" s="339">
        <f>[1]data!I12</f>
        <v>237249</v>
      </c>
      <c r="L27" s="339">
        <f>[1]data!I16</f>
        <v>281952</v>
      </c>
      <c r="M27" s="339">
        <f>[1]data!I20</f>
        <v>194837</v>
      </c>
      <c r="N27" s="339">
        <f>[1]data!I24</f>
        <v>148281</v>
      </c>
      <c r="O27" s="339">
        <f>[1]data!I28</f>
        <v>122659</v>
      </c>
      <c r="P27" s="340">
        <f>[1]data!I32</f>
        <v>1809353</v>
      </c>
      <c r="Q27" s="341" t="s">
        <v>105</v>
      </c>
      <c r="R27" s="333">
        <f>[1]data!M12</f>
        <v>627470.94017094024</v>
      </c>
      <c r="S27" s="333">
        <f>[1]data!M14</f>
        <v>186825.64102564103</v>
      </c>
      <c r="T27" s="333">
        <f>[1]data!M16</f>
        <v>253953.84615384616</v>
      </c>
      <c r="U27" s="333">
        <f>[1]data!M18</f>
        <v>220823.93162393162</v>
      </c>
      <c r="V27" s="334">
        <f>[1]data!O37</f>
        <v>2513196.27</v>
      </c>
    </row>
    <row r="28" spans="1:22" ht="21.95" customHeight="1" x14ac:dyDescent="0.15">
      <c r="D28" s="324"/>
      <c r="E28" s="324"/>
      <c r="F28" s="271"/>
      <c r="G28" s="294"/>
      <c r="H28" s="272"/>
      <c r="I28" s="335">
        <f>[1]data!I5</f>
        <v>5397</v>
      </c>
      <c r="J28" s="336">
        <f>[1]data!I9</f>
        <v>-13628</v>
      </c>
      <c r="K28" s="336">
        <f>[1]data!I13</f>
        <v>0</v>
      </c>
      <c r="L28" s="336">
        <f>[1]data!I17</f>
        <v>4907</v>
      </c>
      <c r="M28" s="336">
        <f>[1]data!I21</f>
        <v>2290</v>
      </c>
      <c r="N28" s="336">
        <f>[1]data!I25</f>
        <v>-1090</v>
      </c>
      <c r="O28" s="336">
        <f>[1]data!I29</f>
        <v>-545</v>
      </c>
      <c r="P28" s="337">
        <f>[1]data!I33</f>
        <v>-16900</v>
      </c>
      <c r="Q28" s="301"/>
      <c r="R28" s="331">
        <f>[1]data!M13</f>
        <v>400.85470085474662</v>
      </c>
      <c r="S28" s="331">
        <f>[1]data!M15</f>
        <v>935.89743589743739</v>
      </c>
      <c r="T28" s="331">
        <f>[1]data!M17</f>
        <v>1201.7094017093768</v>
      </c>
      <c r="U28" s="331">
        <f>[1]data!M19</f>
        <v>-667.52136752137449</v>
      </c>
      <c r="V28" s="332">
        <f>[1]data!O38</f>
        <v>7132.320000000298</v>
      </c>
    </row>
    <row r="29" spans="1:22" ht="21.95" customHeight="1" x14ac:dyDescent="0.15">
      <c r="A29" s="270"/>
      <c r="B29" s="270"/>
      <c r="C29" s="270"/>
      <c r="F29" s="342" t="s">
        <v>106</v>
      </c>
      <c r="G29" s="343"/>
      <c r="H29" s="344"/>
      <c r="I29" s="338">
        <f>[1]data!I6</f>
        <v>640551</v>
      </c>
      <c r="J29" s="339">
        <f>[1]data!I10</f>
        <v>1793544</v>
      </c>
      <c r="K29" s="339">
        <f>[1]data!I14</f>
        <v>236050</v>
      </c>
      <c r="L29" s="339">
        <f>[1]data!I18</f>
        <v>275955</v>
      </c>
      <c r="M29" s="339">
        <f>[1]data!I22</f>
        <v>194291.46</v>
      </c>
      <c r="N29" s="339">
        <f>[1]data!I26</f>
        <v>141739</v>
      </c>
      <c r="O29" s="339">
        <f>[1]data!I30</f>
        <v>122659</v>
      </c>
      <c r="P29" s="340">
        <f>[1]data!I34</f>
        <v>1805537</v>
      </c>
      <c r="Q29" s="341" t="s">
        <v>107</v>
      </c>
      <c r="R29" s="326">
        <f>[1]data!K34</f>
        <v>149911</v>
      </c>
      <c r="S29" s="326">
        <f>[1]data!K35</f>
        <v>278736</v>
      </c>
      <c r="T29" s="326">
        <f>[1]data!K36</f>
        <v>61799</v>
      </c>
      <c r="U29" s="326">
        <f>[1]data!K37</f>
        <v>21411</v>
      </c>
      <c r="V29" s="327">
        <f>[1]data!K38</f>
        <v>27538</v>
      </c>
    </row>
    <row r="30" spans="1:22" ht="21.95" customHeight="1" thickBot="1" x14ac:dyDescent="0.2">
      <c r="A30" s="270"/>
      <c r="B30" s="270"/>
      <c r="C30" s="270"/>
      <c r="F30" s="345"/>
      <c r="G30" s="346"/>
      <c r="H30" s="347"/>
      <c r="I30" s="348">
        <f>[1]data!I7</f>
        <v>6105</v>
      </c>
      <c r="J30" s="349">
        <f>[1]data!I11</f>
        <v>-19080</v>
      </c>
      <c r="K30" s="349">
        <f>[1]data!I15</f>
        <v>0</v>
      </c>
      <c r="L30" s="349">
        <f>[1]data!I19</f>
        <v>3925</v>
      </c>
      <c r="M30" s="349">
        <f>[1]data!I23</f>
        <v>1962.539999999979</v>
      </c>
      <c r="N30" s="349">
        <f>[1]data!I27</f>
        <v>0</v>
      </c>
      <c r="O30" s="349">
        <f>[1]data!I31</f>
        <v>-545</v>
      </c>
      <c r="P30" s="350">
        <f>[1]data!I35</f>
        <v>-19625</v>
      </c>
      <c r="Q30" s="314"/>
      <c r="R30" s="351">
        <f>[1]data!M34</f>
        <v>6901</v>
      </c>
      <c r="S30" s="351">
        <f>[1]data!M35</f>
        <v>-16101</v>
      </c>
      <c r="T30" s="351">
        <f>[1]data!M36</f>
        <v>-2276</v>
      </c>
      <c r="U30" s="351">
        <f>[1]data!M37</f>
        <v>3092</v>
      </c>
      <c r="V30" s="352">
        <f>[1]data!M38</f>
        <v>2892</v>
      </c>
    </row>
    <row r="31" spans="1:22" ht="21.95" customHeight="1" x14ac:dyDescent="0.15">
      <c r="A31" s="270"/>
      <c r="B31" s="270"/>
      <c r="C31" s="270"/>
    </row>
    <row r="32" spans="1:22" ht="21.95" customHeight="1" x14ac:dyDescent="0.15">
      <c r="A32" s="270"/>
      <c r="B32" s="270"/>
      <c r="C32" s="270"/>
    </row>
    <row r="33" spans="1:3" ht="21.95" customHeight="1" x14ac:dyDescent="0.15">
      <c r="A33" s="270"/>
      <c r="B33" s="270"/>
      <c r="C33" s="270"/>
    </row>
    <row r="34" spans="1:3" ht="21.95" customHeight="1" x14ac:dyDescent="0.15">
      <c r="A34" s="270"/>
      <c r="B34" s="270"/>
      <c r="C34" s="270"/>
    </row>
    <row r="35" spans="1:3" ht="21.95" customHeight="1" x14ac:dyDescent="0.15">
      <c r="A35" s="270"/>
      <c r="B35" s="270"/>
      <c r="C35" s="270"/>
    </row>
    <row r="36" spans="1:3" ht="21.95" customHeight="1" x14ac:dyDescent="0.15">
      <c r="A36" s="270"/>
      <c r="B36" s="270"/>
      <c r="C36" s="270"/>
    </row>
    <row r="37" spans="1:3" ht="21.95" customHeight="1" x14ac:dyDescent="0.15">
      <c r="A37" s="270"/>
      <c r="B37" s="270"/>
      <c r="C37" s="270"/>
    </row>
    <row r="39" spans="1:3" ht="21.95" customHeight="1" x14ac:dyDescent="0.15">
      <c r="A39" s="270"/>
      <c r="B39" s="270"/>
      <c r="C39" s="270"/>
    </row>
  </sheetData>
  <mergeCells count="48">
    <mergeCell ref="F29:H30"/>
    <mergeCell ref="Q29:Q30"/>
    <mergeCell ref="F23:H24"/>
    <mergeCell ref="Q23:Q24"/>
    <mergeCell ref="F25:H26"/>
    <mergeCell ref="Q25:Q26"/>
    <mergeCell ref="F27:H28"/>
    <mergeCell ref="Q27:Q28"/>
    <mergeCell ref="H15:H16"/>
    <mergeCell ref="Q15:Q16"/>
    <mergeCell ref="A17:C18"/>
    <mergeCell ref="H17:H18"/>
    <mergeCell ref="R17:V17"/>
    <mergeCell ref="F19:G22"/>
    <mergeCell ref="H19:H20"/>
    <mergeCell ref="Q19:Q20"/>
    <mergeCell ref="H21:H22"/>
    <mergeCell ref="Q21:Q22"/>
    <mergeCell ref="A11:C12"/>
    <mergeCell ref="F11:F18"/>
    <mergeCell ref="G11:G14"/>
    <mergeCell ref="H11:H12"/>
    <mergeCell ref="Q11:Q12"/>
    <mergeCell ref="A13:C14"/>
    <mergeCell ref="H13:H14"/>
    <mergeCell ref="Q13:Q14"/>
    <mergeCell ref="A15:C16"/>
    <mergeCell ref="G15:G18"/>
    <mergeCell ref="A5:C6"/>
    <mergeCell ref="H5:H6"/>
    <mergeCell ref="Q5:Q6"/>
    <mergeCell ref="A7:C8"/>
    <mergeCell ref="G7:G10"/>
    <mergeCell ref="H7:H8"/>
    <mergeCell ref="Q7:Q8"/>
    <mergeCell ref="A9:C10"/>
    <mergeCell ref="H9:H10"/>
    <mergeCell ref="Q9:Q10"/>
    <mergeCell ref="A1:B4"/>
    <mergeCell ref="C1:C2"/>
    <mergeCell ref="F1:P1"/>
    <mergeCell ref="R1:T1"/>
    <mergeCell ref="U1:V1"/>
    <mergeCell ref="C3:C4"/>
    <mergeCell ref="F3:F10"/>
    <mergeCell ref="G3:G6"/>
    <mergeCell ref="H3:H4"/>
    <mergeCell ref="Q3:Q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191105</vt:lpstr>
      <vt:lpstr>xlsx</vt:lpstr>
      <vt:lpstr>'191105'!Print_Area</vt:lpstr>
      <vt:lpstr>xlsxoutput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日刊金属</dc:creator>
  <cp:lastModifiedBy>日刊金属</cp:lastModifiedBy>
  <dcterms:created xsi:type="dcterms:W3CDTF">2019-11-04T22:36:59Z</dcterms:created>
  <dcterms:modified xsi:type="dcterms:W3CDTF">2019-11-04T22:40:55Z</dcterms:modified>
</cp:coreProperties>
</file>